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0" windowWidth="57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53" i="1" l="1"/>
  <c r="R53" i="1" s="1"/>
  <c r="Q51" i="1" l="1"/>
  <c r="R51" i="1" s="1"/>
  <c r="Q31" i="1"/>
  <c r="R31" i="1" s="1"/>
  <c r="Q29" i="1"/>
  <c r="R29" i="1" s="1"/>
  <c r="Q39" i="1"/>
  <c r="R39" i="1" s="1"/>
  <c r="Q35" i="1"/>
  <c r="R35" i="1" s="1"/>
  <c r="Q33" i="1"/>
  <c r="R33" i="1" s="1"/>
  <c r="Q17" i="1"/>
  <c r="R17" i="1" s="1"/>
  <c r="N40" i="1"/>
  <c r="M40" i="1"/>
  <c r="L40" i="1"/>
  <c r="K40" i="1"/>
  <c r="J40" i="1"/>
  <c r="I40" i="1"/>
  <c r="H40" i="1"/>
  <c r="G40" i="1"/>
  <c r="L8" i="1"/>
  <c r="H52" i="1"/>
  <c r="I52" i="1"/>
  <c r="J52" i="1"/>
  <c r="K52" i="1"/>
  <c r="L52" i="1"/>
  <c r="M52" i="1"/>
  <c r="N52" i="1"/>
  <c r="G52" i="1"/>
  <c r="H36" i="1"/>
  <c r="I36" i="1"/>
  <c r="J36" i="1"/>
  <c r="K36" i="1"/>
  <c r="L36" i="1"/>
  <c r="M36" i="1"/>
  <c r="N36" i="1"/>
  <c r="H34" i="1"/>
  <c r="I34" i="1"/>
  <c r="J34" i="1"/>
  <c r="K34" i="1"/>
  <c r="L34" i="1"/>
  <c r="M34" i="1"/>
  <c r="N34" i="1"/>
  <c r="G36" i="1"/>
  <c r="G34" i="1"/>
  <c r="Q9" i="1"/>
  <c r="R9" i="1" s="1"/>
  <c r="G10" i="1"/>
  <c r="H10" i="1"/>
  <c r="I10" i="1"/>
  <c r="J10" i="1"/>
  <c r="K10" i="1"/>
  <c r="L10" i="1"/>
  <c r="M10" i="1"/>
  <c r="N10" i="1"/>
  <c r="H32" i="1"/>
  <c r="I32" i="1"/>
  <c r="J32" i="1"/>
  <c r="K32" i="1"/>
  <c r="L32" i="1"/>
  <c r="M32" i="1"/>
  <c r="N32" i="1"/>
  <c r="H30" i="1"/>
  <c r="I30" i="1"/>
  <c r="J30" i="1"/>
  <c r="K30" i="1"/>
  <c r="L30" i="1"/>
  <c r="M30" i="1"/>
  <c r="N30" i="1"/>
  <c r="G32" i="1"/>
  <c r="G30" i="1"/>
  <c r="H56" i="1"/>
  <c r="I56" i="1"/>
  <c r="J56" i="1"/>
  <c r="K56" i="1"/>
  <c r="L56" i="1"/>
  <c r="M56" i="1"/>
  <c r="N56" i="1"/>
  <c r="H54" i="1"/>
  <c r="I54" i="1"/>
  <c r="J54" i="1"/>
  <c r="K54" i="1"/>
  <c r="L54" i="1"/>
  <c r="M54" i="1"/>
  <c r="N54" i="1"/>
  <c r="H50" i="1"/>
  <c r="I50" i="1"/>
  <c r="J50" i="1"/>
  <c r="K50" i="1"/>
  <c r="L50" i="1"/>
  <c r="M50" i="1"/>
  <c r="N50" i="1"/>
  <c r="H48" i="1"/>
  <c r="I48" i="1"/>
  <c r="J48" i="1"/>
  <c r="K48" i="1"/>
  <c r="L48" i="1"/>
  <c r="M48" i="1"/>
  <c r="N48" i="1"/>
  <c r="N46" i="1"/>
  <c r="H46" i="1"/>
  <c r="I46" i="1"/>
  <c r="J46" i="1"/>
  <c r="K46" i="1"/>
  <c r="L46" i="1"/>
  <c r="M46" i="1"/>
  <c r="G56" i="1"/>
  <c r="G54" i="1"/>
  <c r="G50" i="1"/>
  <c r="G48" i="1"/>
  <c r="G46" i="1"/>
  <c r="Q23" i="1"/>
  <c r="R23" i="1" s="1"/>
  <c r="Q25" i="1"/>
  <c r="R25" i="1" s="1"/>
  <c r="Q27" i="1"/>
  <c r="R27" i="1" s="1"/>
  <c r="Q37" i="1"/>
  <c r="R37" i="1" s="1"/>
  <c r="Q41" i="1"/>
  <c r="R41" i="1" s="1"/>
  <c r="Q43" i="1"/>
  <c r="R43" i="1" s="1"/>
  <c r="Q7" i="1"/>
  <c r="R7" i="1" s="1"/>
  <c r="Q11" i="1"/>
  <c r="R11" i="1" s="1"/>
  <c r="Q13" i="1"/>
  <c r="R13" i="1" s="1"/>
  <c r="Q15" i="1"/>
  <c r="R15" i="1" s="1"/>
  <c r="Q19" i="1"/>
  <c r="R19" i="1" s="1"/>
  <c r="Q45" i="1"/>
  <c r="R45" i="1" s="1"/>
  <c r="Q47" i="1"/>
  <c r="R47" i="1" s="1"/>
  <c r="Q49" i="1"/>
  <c r="R49" i="1" s="1"/>
  <c r="Q55" i="1"/>
  <c r="Q21" i="1"/>
  <c r="R21" i="1" s="1"/>
  <c r="H20" i="1"/>
  <c r="I20" i="1"/>
  <c r="J20" i="1"/>
  <c r="K20" i="1"/>
  <c r="L20" i="1"/>
  <c r="M20" i="1"/>
  <c r="N20" i="1"/>
  <c r="H18" i="1"/>
  <c r="I18" i="1"/>
  <c r="J18" i="1"/>
  <c r="K18" i="1"/>
  <c r="L18" i="1"/>
  <c r="M18" i="1"/>
  <c r="N18" i="1"/>
  <c r="H16" i="1"/>
  <c r="I16" i="1"/>
  <c r="J16" i="1"/>
  <c r="K16" i="1"/>
  <c r="L16" i="1"/>
  <c r="M16" i="1"/>
  <c r="N16" i="1"/>
  <c r="H14" i="1"/>
  <c r="I14" i="1"/>
  <c r="J14" i="1"/>
  <c r="K14" i="1"/>
  <c r="L14" i="1"/>
  <c r="M14" i="1"/>
  <c r="N14" i="1"/>
  <c r="H12" i="1"/>
  <c r="I12" i="1"/>
  <c r="J12" i="1"/>
  <c r="K12" i="1"/>
  <c r="L12" i="1"/>
  <c r="M12" i="1"/>
  <c r="N12" i="1"/>
  <c r="H8" i="1"/>
  <c r="I8" i="1"/>
  <c r="J8" i="1"/>
  <c r="K8" i="1"/>
  <c r="M8" i="1"/>
  <c r="N8" i="1"/>
  <c r="G20" i="1"/>
  <c r="G16" i="1"/>
  <c r="G14" i="1"/>
  <c r="G12" i="1"/>
  <c r="G8" i="1"/>
  <c r="G18" i="1"/>
  <c r="H44" i="1"/>
  <c r="I44" i="1"/>
  <c r="J44" i="1"/>
  <c r="K44" i="1"/>
  <c r="L44" i="1"/>
  <c r="M44" i="1"/>
  <c r="N44" i="1"/>
  <c r="G44" i="1"/>
  <c r="H42" i="1"/>
  <c r="I42" i="1"/>
  <c r="J42" i="1"/>
  <c r="K42" i="1"/>
  <c r="L42" i="1"/>
  <c r="M42" i="1"/>
  <c r="N42" i="1"/>
  <c r="G42" i="1"/>
  <c r="H38" i="1"/>
  <c r="I38" i="1"/>
  <c r="J38" i="1"/>
  <c r="K38" i="1"/>
  <c r="L38" i="1"/>
  <c r="M38" i="1"/>
  <c r="N38" i="1"/>
  <c r="G38" i="1"/>
  <c r="H28" i="1"/>
  <c r="I28" i="1"/>
  <c r="J28" i="1"/>
  <c r="K28" i="1"/>
  <c r="L28" i="1"/>
  <c r="M28" i="1"/>
  <c r="N28" i="1"/>
  <c r="G28" i="1"/>
  <c r="H26" i="1"/>
  <c r="I26" i="1"/>
  <c r="J26" i="1"/>
  <c r="K26" i="1"/>
  <c r="L26" i="1"/>
  <c r="M26" i="1"/>
  <c r="N26" i="1"/>
  <c r="G26" i="1"/>
  <c r="H24" i="1"/>
  <c r="I24" i="1"/>
  <c r="J24" i="1"/>
  <c r="K24" i="1"/>
  <c r="L24" i="1"/>
  <c r="M24" i="1"/>
  <c r="N24" i="1"/>
  <c r="G24" i="1"/>
  <c r="H22" i="1"/>
  <c r="I22" i="1"/>
  <c r="J22" i="1"/>
  <c r="K22" i="1"/>
  <c r="L22" i="1"/>
  <c r="M22" i="1"/>
  <c r="N22" i="1"/>
  <c r="G22" i="1"/>
  <c r="G57" i="1" l="1"/>
  <c r="N57" i="1"/>
  <c r="L57" i="1"/>
  <c r="J57" i="1"/>
  <c r="H57" i="1"/>
  <c r="M57" i="1"/>
  <c r="M58" i="1" s="1"/>
  <c r="K57" i="1"/>
  <c r="I57" i="1"/>
  <c r="I58" i="1" s="1"/>
  <c r="K58" i="1"/>
  <c r="G58" i="1"/>
  <c r="N58" i="1"/>
  <c r="L58" i="1"/>
  <c r="J58" i="1"/>
  <c r="H58" i="1"/>
  <c r="Q57" i="1"/>
  <c r="R57" i="1" s="1"/>
  <c r="R55" i="1"/>
</calcChain>
</file>

<file path=xl/sharedStrings.xml><?xml version="1.0" encoding="utf-8"?>
<sst xmlns="http://schemas.openxmlformats.org/spreadsheetml/2006/main" count="123" uniqueCount="64">
  <si>
    <t>g</t>
  </si>
  <si>
    <t>sal</t>
  </si>
  <si>
    <t>azeite</t>
  </si>
  <si>
    <t>dentes de alho</t>
  </si>
  <si>
    <t>cebola</t>
  </si>
  <si>
    <t>cenoura</t>
  </si>
  <si>
    <t>alho francês</t>
  </si>
  <si>
    <t>açúcar</t>
  </si>
  <si>
    <t>Valor nutricional</t>
  </si>
  <si>
    <t>4 pessoas</t>
  </si>
  <si>
    <t>1 pessoa</t>
  </si>
  <si>
    <t>VE</t>
  </si>
  <si>
    <t>Líp.</t>
  </si>
  <si>
    <t>HC</t>
  </si>
  <si>
    <t>Prot.</t>
  </si>
  <si>
    <t>kcal</t>
  </si>
  <si>
    <t>kJ</t>
  </si>
  <si>
    <t>mg</t>
  </si>
  <si>
    <t>TOTAL</t>
  </si>
  <si>
    <t>2 dentes</t>
  </si>
  <si>
    <t>4 c. sopa</t>
  </si>
  <si>
    <t>3 c.café</t>
  </si>
  <si>
    <t>2 cebolas</t>
  </si>
  <si>
    <t>dúzia</t>
  </si>
  <si>
    <t>Produtos</t>
  </si>
  <si>
    <t>Valor económico (€)</t>
  </si>
  <si>
    <t xml:space="preserve">g </t>
  </si>
  <si>
    <t>NOTAS:</t>
  </si>
  <si>
    <t>VE - Valor energético</t>
  </si>
  <si>
    <t>Líp. - Lípidos</t>
  </si>
  <si>
    <t>Col. - Colesterol</t>
  </si>
  <si>
    <t>HC - Hidratos de carbono</t>
  </si>
  <si>
    <t>Prot. - Proteínas</t>
  </si>
  <si>
    <t>Col.</t>
  </si>
  <si>
    <t>Fibras</t>
  </si>
  <si>
    <t>Sal</t>
  </si>
  <si>
    <t>/kg</t>
  </si>
  <si>
    <t>/lt</t>
  </si>
  <si>
    <t>Ingredientes</t>
  </si>
  <si>
    <t>Pratos</t>
  </si>
  <si>
    <t>/g</t>
  </si>
  <si>
    <t>ECO-EMENTA (2017/2018)</t>
  </si>
  <si>
    <t>Arco Maior 3 - Gaia</t>
  </si>
  <si>
    <t>Sopa branca com tosta</t>
  </si>
  <si>
    <t>Peito de frango grelhado,arroz de milho e ervilhas e legumes salteados</t>
  </si>
  <si>
    <t>Mousse de chocolate com hortelã</t>
  </si>
  <si>
    <t>Sumo de laranja</t>
  </si>
  <si>
    <t>peito de frango</t>
  </si>
  <si>
    <t>curgete</t>
  </si>
  <si>
    <t>couve flor</t>
  </si>
  <si>
    <t>arroz</t>
  </si>
  <si>
    <t>ervilhas</t>
  </si>
  <si>
    <t>1 saco</t>
  </si>
  <si>
    <t>milho</t>
  </si>
  <si>
    <t>1 lata peq.</t>
  </si>
  <si>
    <t>tomate</t>
  </si>
  <si>
    <t>couve roxa</t>
  </si>
  <si>
    <t>chocolate</t>
  </si>
  <si>
    <t>ovos</t>
  </si>
  <si>
    <t>hortelã</t>
  </si>
  <si>
    <t>laranja (sumo)</t>
  </si>
  <si>
    <t>margarina</t>
  </si>
  <si>
    <t>1 cebola</t>
  </si>
  <si>
    <t>6 laranjas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</si>
</sst>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/>
    <xf numFmtId="0" fontId="4" fillId="2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37" zoomScale="85" zoomScaleNormal="85" workbookViewId="0">
      <selection activeCell="U9" sqref="U9"/>
    </sheetView>
  </sheetViews>
  <sheetFormatPr defaultRowHeight="14.25" customHeight="1" x14ac:dyDescent="0.2"/>
  <cols>
    <col min="1" max="1" width="7.42578125" style="1" customWidth="1"/>
    <col min="2" max="2" width="23.7109375" style="1" customWidth="1"/>
    <col min="3" max="3" width="7.85546875" style="6" customWidth="1"/>
    <col min="4" max="4" width="5.28515625" style="6" customWidth="1"/>
    <col min="5" max="5" width="9.140625" style="6"/>
    <col min="6" max="6" width="9.7109375" style="2" customWidth="1"/>
    <col min="7" max="14" width="7.7109375" style="2" customWidth="1"/>
    <col min="15" max="15" width="5.28515625" style="6" customWidth="1"/>
    <col min="16" max="16" width="7.28515625" style="2" customWidth="1"/>
    <col min="17" max="18" width="9.140625" style="2" customWidth="1"/>
    <col min="19" max="22" width="12.85546875" style="1" customWidth="1"/>
    <col min="23" max="16384" width="9.140625" style="1"/>
  </cols>
  <sheetData>
    <row r="1" spans="1:18" ht="14.25" customHeight="1" x14ac:dyDescent="0.25">
      <c r="B1" s="49" t="s">
        <v>41</v>
      </c>
    </row>
    <row r="2" spans="1:18" ht="14.25" customHeight="1" x14ac:dyDescent="0.25">
      <c r="B2" s="49" t="s">
        <v>42</v>
      </c>
    </row>
    <row r="4" spans="1:18" ht="14.25" customHeight="1" x14ac:dyDescent="0.2">
      <c r="A4" s="60" t="s">
        <v>39</v>
      </c>
      <c r="B4" s="60" t="s">
        <v>38</v>
      </c>
      <c r="C4" s="63"/>
      <c r="D4" s="63"/>
      <c r="E4" s="64"/>
      <c r="F4" s="69" t="s">
        <v>8</v>
      </c>
      <c r="G4" s="70"/>
      <c r="H4" s="70"/>
      <c r="I4" s="70"/>
      <c r="J4" s="70"/>
      <c r="K4" s="70"/>
      <c r="L4" s="70"/>
      <c r="M4" s="70"/>
      <c r="N4" s="71"/>
      <c r="O4" s="69" t="s">
        <v>25</v>
      </c>
      <c r="P4" s="70"/>
      <c r="Q4" s="70"/>
      <c r="R4" s="71"/>
    </row>
    <row r="5" spans="1:18" ht="14.25" customHeight="1" x14ac:dyDescent="0.2">
      <c r="A5" s="61"/>
      <c r="B5" s="61"/>
      <c r="C5" s="65"/>
      <c r="D5" s="65"/>
      <c r="E5" s="66"/>
      <c r="F5" s="76" t="s">
        <v>40</v>
      </c>
      <c r="G5" s="13" t="s">
        <v>11</v>
      </c>
      <c r="H5" s="13" t="s">
        <v>11</v>
      </c>
      <c r="I5" s="13" t="s">
        <v>12</v>
      </c>
      <c r="J5" s="13" t="s">
        <v>33</v>
      </c>
      <c r="K5" s="13" t="s">
        <v>13</v>
      </c>
      <c r="L5" s="13" t="s">
        <v>14</v>
      </c>
      <c r="M5" s="13" t="s">
        <v>34</v>
      </c>
      <c r="N5" s="14" t="s">
        <v>35</v>
      </c>
      <c r="O5" s="72" t="s">
        <v>24</v>
      </c>
      <c r="P5" s="73"/>
      <c r="Q5" s="56" t="s">
        <v>9</v>
      </c>
      <c r="R5" s="58" t="s">
        <v>10</v>
      </c>
    </row>
    <row r="6" spans="1:18" ht="14.25" customHeight="1" x14ac:dyDescent="0.2">
      <c r="A6" s="62"/>
      <c r="B6" s="62"/>
      <c r="C6" s="67"/>
      <c r="D6" s="67"/>
      <c r="E6" s="68"/>
      <c r="F6" s="77"/>
      <c r="G6" s="11" t="s">
        <v>16</v>
      </c>
      <c r="H6" s="11" t="s">
        <v>15</v>
      </c>
      <c r="I6" s="11" t="s">
        <v>0</v>
      </c>
      <c r="J6" s="11" t="s">
        <v>17</v>
      </c>
      <c r="K6" s="11" t="s">
        <v>0</v>
      </c>
      <c r="L6" s="11" t="s">
        <v>0</v>
      </c>
      <c r="M6" s="11" t="s">
        <v>0</v>
      </c>
      <c r="N6" s="12" t="s">
        <v>0</v>
      </c>
      <c r="O6" s="74"/>
      <c r="P6" s="75"/>
      <c r="Q6" s="57"/>
      <c r="R6" s="59"/>
    </row>
    <row r="7" spans="1:18" ht="20.25" customHeight="1" x14ac:dyDescent="0.2">
      <c r="A7" s="83" t="s">
        <v>43</v>
      </c>
      <c r="B7" s="51" t="s">
        <v>4</v>
      </c>
      <c r="C7" s="16">
        <v>360</v>
      </c>
      <c r="D7" s="16" t="s">
        <v>0</v>
      </c>
      <c r="E7" s="17" t="s">
        <v>22</v>
      </c>
      <c r="F7" s="23">
        <v>100</v>
      </c>
      <c r="G7" s="8">
        <v>86</v>
      </c>
      <c r="H7" s="8">
        <v>20</v>
      </c>
      <c r="I7" s="8">
        <v>0.2</v>
      </c>
      <c r="J7" s="8">
        <v>0</v>
      </c>
      <c r="K7" s="8">
        <v>3.1</v>
      </c>
      <c r="L7" s="8">
        <v>0.9</v>
      </c>
      <c r="M7" s="8">
        <v>1.3</v>
      </c>
      <c r="N7" s="15">
        <v>0</v>
      </c>
      <c r="O7" s="7" t="s">
        <v>36</v>
      </c>
      <c r="P7" s="8">
        <v>0.59</v>
      </c>
      <c r="Q7" s="20">
        <f>P7*C7/1000</f>
        <v>0.21239999999999998</v>
      </c>
      <c r="R7" s="9">
        <f>Q7/4</f>
        <v>5.3099999999999994E-2</v>
      </c>
    </row>
    <row r="8" spans="1:18" ht="20.25" customHeight="1" x14ac:dyDescent="0.2">
      <c r="A8" s="84"/>
      <c r="B8" s="51"/>
      <c r="C8" s="16"/>
      <c r="D8" s="16"/>
      <c r="E8" s="17"/>
      <c r="F8" s="23"/>
      <c r="G8" s="36">
        <f t="shared" ref="G8:N8" si="0">G7*$C$7/$F$7</f>
        <v>309.60000000000002</v>
      </c>
      <c r="H8" s="36">
        <f t="shared" si="0"/>
        <v>72</v>
      </c>
      <c r="I8" s="36">
        <f t="shared" si="0"/>
        <v>0.72</v>
      </c>
      <c r="J8" s="36">
        <f t="shared" si="0"/>
        <v>0</v>
      </c>
      <c r="K8" s="36">
        <f t="shared" si="0"/>
        <v>11.16</v>
      </c>
      <c r="L8" s="36">
        <f>L7*$C$7/$F$7</f>
        <v>3.24</v>
      </c>
      <c r="M8" s="36">
        <f t="shared" si="0"/>
        <v>4.68</v>
      </c>
      <c r="N8" s="37">
        <f t="shared" si="0"/>
        <v>0</v>
      </c>
      <c r="O8" s="7"/>
      <c r="P8" s="8"/>
      <c r="Q8" s="20"/>
      <c r="R8" s="9"/>
    </row>
    <row r="9" spans="1:18" ht="20.25" customHeight="1" x14ac:dyDescent="0.2">
      <c r="A9" s="84"/>
      <c r="B9" s="54" t="s">
        <v>3</v>
      </c>
      <c r="C9" s="24">
        <v>10</v>
      </c>
      <c r="D9" s="24" t="s">
        <v>0</v>
      </c>
      <c r="E9" s="25" t="s">
        <v>19</v>
      </c>
      <c r="F9" s="26">
        <v>100</v>
      </c>
      <c r="G9" s="27">
        <v>303</v>
      </c>
      <c r="H9" s="27">
        <v>72</v>
      </c>
      <c r="I9" s="27">
        <v>0.6</v>
      </c>
      <c r="J9" s="27">
        <v>0</v>
      </c>
      <c r="K9" s="27">
        <v>11.3</v>
      </c>
      <c r="L9" s="27">
        <v>3.8</v>
      </c>
      <c r="M9" s="27">
        <v>3</v>
      </c>
      <c r="N9" s="28">
        <v>0</v>
      </c>
      <c r="O9" s="29" t="s">
        <v>36</v>
      </c>
      <c r="P9" s="27">
        <v>3.88</v>
      </c>
      <c r="Q9" s="30">
        <f>P9*C9/1000</f>
        <v>3.8799999999999994E-2</v>
      </c>
      <c r="R9" s="31">
        <f>Q9/4</f>
        <v>9.6999999999999986E-3</v>
      </c>
    </row>
    <row r="10" spans="1:18" ht="20.25" customHeight="1" x14ac:dyDescent="0.2">
      <c r="A10" s="84"/>
      <c r="B10" s="55"/>
      <c r="C10" s="18"/>
      <c r="D10" s="18"/>
      <c r="E10" s="19"/>
      <c r="F10" s="21"/>
      <c r="G10" s="38">
        <f t="shared" ref="G10:N10" si="1">G9*$C$9/$F$9</f>
        <v>30.3</v>
      </c>
      <c r="H10" s="38">
        <f t="shared" si="1"/>
        <v>7.2</v>
      </c>
      <c r="I10" s="38">
        <f t="shared" si="1"/>
        <v>0.06</v>
      </c>
      <c r="J10" s="38">
        <f t="shared" si="1"/>
        <v>0</v>
      </c>
      <c r="K10" s="38">
        <f t="shared" si="1"/>
        <v>1.1299999999999999</v>
      </c>
      <c r="L10" s="38">
        <f t="shared" si="1"/>
        <v>0.38</v>
      </c>
      <c r="M10" s="38">
        <f t="shared" si="1"/>
        <v>0.3</v>
      </c>
      <c r="N10" s="39">
        <f t="shared" si="1"/>
        <v>0</v>
      </c>
      <c r="O10" s="10"/>
      <c r="P10" s="11"/>
      <c r="Q10" s="32"/>
      <c r="R10" s="33"/>
    </row>
    <row r="11" spans="1:18" ht="20.25" customHeight="1" x14ac:dyDescent="0.2">
      <c r="A11" s="84"/>
      <c r="B11" s="51" t="s">
        <v>48</v>
      </c>
      <c r="C11" s="16">
        <v>100</v>
      </c>
      <c r="D11" s="16" t="s">
        <v>0</v>
      </c>
      <c r="E11" s="17"/>
      <c r="F11" s="23">
        <v>100</v>
      </c>
      <c r="G11" s="8">
        <v>80</v>
      </c>
      <c r="H11" s="8">
        <v>19</v>
      </c>
      <c r="I11" s="8">
        <v>0.3</v>
      </c>
      <c r="J11" s="8">
        <v>0</v>
      </c>
      <c r="K11" s="8">
        <v>2</v>
      </c>
      <c r="L11" s="8">
        <v>1.6</v>
      </c>
      <c r="M11" s="8">
        <v>1</v>
      </c>
      <c r="N11" s="15">
        <v>0</v>
      </c>
      <c r="O11" s="7" t="s">
        <v>36</v>
      </c>
      <c r="P11" s="8">
        <v>1.29</v>
      </c>
      <c r="Q11" s="20">
        <f>P11*C11/1000</f>
        <v>0.129</v>
      </c>
      <c r="R11" s="9">
        <f>Q11/4</f>
        <v>3.2250000000000001E-2</v>
      </c>
    </row>
    <row r="12" spans="1:18" ht="20.25" customHeight="1" x14ac:dyDescent="0.2">
      <c r="A12" s="84"/>
      <c r="B12" s="51"/>
      <c r="C12" s="16"/>
      <c r="D12" s="16"/>
      <c r="E12" s="17"/>
      <c r="F12" s="23"/>
      <c r="G12" s="36">
        <f t="shared" ref="G12:N12" si="2">G11*$C$11/$F$11</f>
        <v>80</v>
      </c>
      <c r="H12" s="36">
        <f t="shared" si="2"/>
        <v>19</v>
      </c>
      <c r="I12" s="36">
        <f t="shared" si="2"/>
        <v>0.3</v>
      </c>
      <c r="J12" s="36">
        <f t="shared" si="2"/>
        <v>0</v>
      </c>
      <c r="K12" s="36">
        <f t="shared" si="2"/>
        <v>2</v>
      </c>
      <c r="L12" s="36">
        <f t="shared" si="2"/>
        <v>1.6</v>
      </c>
      <c r="M12" s="36">
        <f t="shared" si="2"/>
        <v>1</v>
      </c>
      <c r="N12" s="37">
        <f t="shared" si="2"/>
        <v>0</v>
      </c>
      <c r="O12" s="7"/>
      <c r="P12" s="8"/>
      <c r="Q12" s="20"/>
      <c r="R12" s="9"/>
    </row>
    <row r="13" spans="1:18" ht="20.25" customHeight="1" x14ac:dyDescent="0.2">
      <c r="A13" s="84"/>
      <c r="B13" s="54" t="s">
        <v>6</v>
      </c>
      <c r="C13" s="24">
        <v>200</v>
      </c>
      <c r="D13" s="24" t="s">
        <v>0</v>
      </c>
      <c r="E13" s="25"/>
      <c r="F13" s="26">
        <v>100</v>
      </c>
      <c r="G13" s="27">
        <v>110</v>
      </c>
      <c r="H13" s="27">
        <v>26</v>
      </c>
      <c r="I13" s="27">
        <v>0.3</v>
      </c>
      <c r="J13" s="27">
        <v>0</v>
      </c>
      <c r="K13" s="27">
        <v>2.9</v>
      </c>
      <c r="L13" s="27">
        <v>1.8</v>
      </c>
      <c r="M13" s="27">
        <v>2.4</v>
      </c>
      <c r="N13" s="28">
        <v>0</v>
      </c>
      <c r="O13" s="29" t="s">
        <v>36</v>
      </c>
      <c r="P13" s="27">
        <v>1.99</v>
      </c>
      <c r="Q13" s="30">
        <f>P13*C13/1000</f>
        <v>0.39800000000000002</v>
      </c>
      <c r="R13" s="31">
        <f>Q13/4</f>
        <v>9.9500000000000005E-2</v>
      </c>
    </row>
    <row r="14" spans="1:18" ht="20.25" customHeight="1" x14ac:dyDescent="0.2">
      <c r="A14" s="84"/>
      <c r="B14" s="55"/>
      <c r="C14" s="18"/>
      <c r="D14" s="18"/>
      <c r="E14" s="19"/>
      <c r="F14" s="21"/>
      <c r="G14" s="38">
        <f t="shared" ref="G14:N14" si="3">G13*$C$13/$F$13</f>
        <v>220</v>
      </c>
      <c r="H14" s="38">
        <f t="shared" si="3"/>
        <v>52</v>
      </c>
      <c r="I14" s="38">
        <f t="shared" si="3"/>
        <v>0.6</v>
      </c>
      <c r="J14" s="38">
        <f t="shared" si="3"/>
        <v>0</v>
      </c>
      <c r="K14" s="38">
        <f t="shared" si="3"/>
        <v>5.8</v>
      </c>
      <c r="L14" s="38">
        <f t="shared" si="3"/>
        <v>3.6</v>
      </c>
      <c r="M14" s="38">
        <f t="shared" si="3"/>
        <v>4.8</v>
      </c>
      <c r="N14" s="39">
        <f t="shared" si="3"/>
        <v>0</v>
      </c>
      <c r="O14" s="10"/>
      <c r="P14" s="11"/>
      <c r="Q14" s="32"/>
      <c r="R14" s="33"/>
    </row>
    <row r="15" spans="1:18" ht="20.25" customHeight="1" x14ac:dyDescent="0.2">
      <c r="A15" s="84"/>
      <c r="B15" s="51" t="s">
        <v>2</v>
      </c>
      <c r="C15" s="16">
        <v>20</v>
      </c>
      <c r="D15" s="16" t="s">
        <v>0</v>
      </c>
      <c r="E15" s="17" t="s">
        <v>20</v>
      </c>
      <c r="F15" s="23">
        <v>100</v>
      </c>
      <c r="G15" s="8">
        <v>3700</v>
      </c>
      <c r="H15" s="8">
        <v>900</v>
      </c>
      <c r="I15" s="8">
        <v>99.9</v>
      </c>
      <c r="J15" s="8">
        <v>0</v>
      </c>
      <c r="K15" s="8">
        <v>0</v>
      </c>
      <c r="L15" s="8">
        <v>0.1</v>
      </c>
      <c r="M15" s="8">
        <v>0</v>
      </c>
      <c r="N15" s="15">
        <v>0</v>
      </c>
      <c r="O15" s="7" t="s">
        <v>37</v>
      </c>
      <c r="P15" s="8">
        <v>3.66</v>
      </c>
      <c r="Q15" s="20">
        <f>P15*C15/1000</f>
        <v>7.3200000000000001E-2</v>
      </c>
      <c r="R15" s="9">
        <f>Q15/4</f>
        <v>1.83E-2</v>
      </c>
    </row>
    <row r="16" spans="1:18" ht="20.25" customHeight="1" x14ac:dyDescent="0.2">
      <c r="A16" s="84"/>
      <c r="B16" s="51"/>
      <c r="C16" s="16"/>
      <c r="D16" s="16"/>
      <c r="E16" s="17"/>
      <c r="F16" s="23"/>
      <c r="G16" s="36">
        <f t="shared" ref="G16:N16" si="4">G15*$C$15/$F$15</f>
        <v>740</v>
      </c>
      <c r="H16" s="36">
        <f t="shared" si="4"/>
        <v>180</v>
      </c>
      <c r="I16" s="36">
        <f t="shared" si="4"/>
        <v>19.98</v>
      </c>
      <c r="J16" s="36">
        <f t="shared" si="4"/>
        <v>0</v>
      </c>
      <c r="K16" s="36">
        <f t="shared" si="4"/>
        <v>0</v>
      </c>
      <c r="L16" s="36">
        <f t="shared" si="4"/>
        <v>0.02</v>
      </c>
      <c r="M16" s="36">
        <f t="shared" si="4"/>
        <v>0</v>
      </c>
      <c r="N16" s="37">
        <f t="shared" si="4"/>
        <v>0</v>
      </c>
      <c r="O16" s="10"/>
      <c r="P16" s="8"/>
      <c r="Q16" s="32"/>
      <c r="R16" s="33"/>
    </row>
    <row r="17" spans="1:18" ht="20.25" customHeight="1" x14ac:dyDescent="0.2">
      <c r="A17" s="84"/>
      <c r="B17" s="54" t="s">
        <v>49</v>
      </c>
      <c r="C17" s="24">
        <v>1000</v>
      </c>
      <c r="D17" s="24" t="s">
        <v>0</v>
      </c>
      <c r="E17" s="25"/>
      <c r="F17" s="26">
        <v>100</v>
      </c>
      <c r="G17" s="27">
        <v>142</v>
      </c>
      <c r="H17" s="27">
        <v>34</v>
      </c>
      <c r="I17" s="27">
        <v>0.2</v>
      </c>
      <c r="J17" s="27">
        <v>0</v>
      </c>
      <c r="K17" s="27">
        <v>3.3</v>
      </c>
      <c r="L17" s="27">
        <v>3.7</v>
      </c>
      <c r="M17" s="27">
        <v>1.9</v>
      </c>
      <c r="N17" s="28">
        <v>0</v>
      </c>
      <c r="O17" s="7" t="s">
        <v>36</v>
      </c>
      <c r="P17" s="34">
        <v>1.49</v>
      </c>
      <c r="Q17" s="20">
        <f>P17*C17/1000</f>
        <v>1.49</v>
      </c>
      <c r="R17" s="9">
        <f>Q17/4</f>
        <v>0.3725</v>
      </c>
    </row>
    <row r="18" spans="1:18" ht="20.25" customHeight="1" x14ac:dyDescent="0.2">
      <c r="A18" s="84"/>
      <c r="B18" s="55"/>
      <c r="C18" s="18"/>
      <c r="D18" s="18"/>
      <c r="E18" s="19"/>
      <c r="F18" s="21"/>
      <c r="G18" s="38">
        <f>G17*$C$41/$F$41</f>
        <v>56.8</v>
      </c>
      <c r="H18" s="38">
        <f t="shared" ref="H18:N18" si="5">H17*$C$41/$F$41</f>
        <v>13.6</v>
      </c>
      <c r="I18" s="38">
        <f t="shared" si="5"/>
        <v>0.08</v>
      </c>
      <c r="J18" s="38">
        <f t="shared" si="5"/>
        <v>0</v>
      </c>
      <c r="K18" s="38">
        <f t="shared" si="5"/>
        <v>1.32</v>
      </c>
      <c r="L18" s="38">
        <f t="shared" si="5"/>
        <v>1.48</v>
      </c>
      <c r="M18" s="38">
        <f t="shared" si="5"/>
        <v>0.76</v>
      </c>
      <c r="N18" s="39">
        <f t="shared" si="5"/>
        <v>0</v>
      </c>
      <c r="O18" s="10"/>
      <c r="P18" s="11"/>
      <c r="Q18" s="32"/>
      <c r="R18" s="33"/>
    </row>
    <row r="19" spans="1:18" ht="20.25" customHeight="1" x14ac:dyDescent="0.2">
      <c r="A19" s="84"/>
      <c r="B19" s="51" t="s">
        <v>1</v>
      </c>
      <c r="C19" s="16">
        <v>10</v>
      </c>
      <c r="D19" s="16" t="s">
        <v>0</v>
      </c>
      <c r="E19" s="17" t="s">
        <v>21</v>
      </c>
      <c r="F19" s="23">
        <v>100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5">
        <v>100</v>
      </c>
      <c r="O19" s="7" t="s">
        <v>36</v>
      </c>
      <c r="P19" s="8">
        <v>0.19</v>
      </c>
      <c r="Q19" s="20">
        <f>P19*C19/1000</f>
        <v>1.9E-3</v>
      </c>
      <c r="R19" s="9">
        <f>Q19/4</f>
        <v>4.75E-4</v>
      </c>
    </row>
    <row r="20" spans="1:18" ht="20.25" customHeight="1" x14ac:dyDescent="0.2">
      <c r="A20" s="85"/>
      <c r="B20" s="51"/>
      <c r="C20" s="16"/>
      <c r="D20" s="16"/>
      <c r="E20" s="17"/>
      <c r="F20" s="23"/>
      <c r="G20" s="36">
        <f t="shared" ref="G20:N20" si="6">G19*$C$19/$F$19</f>
        <v>0</v>
      </c>
      <c r="H20" s="36">
        <f t="shared" si="6"/>
        <v>0</v>
      </c>
      <c r="I20" s="36">
        <f t="shared" si="6"/>
        <v>0</v>
      </c>
      <c r="J20" s="36">
        <f t="shared" si="6"/>
        <v>0</v>
      </c>
      <c r="K20" s="36">
        <f t="shared" si="6"/>
        <v>0</v>
      </c>
      <c r="L20" s="36">
        <f t="shared" si="6"/>
        <v>0</v>
      </c>
      <c r="M20" s="36">
        <f t="shared" si="6"/>
        <v>0</v>
      </c>
      <c r="N20" s="37">
        <f t="shared" si="6"/>
        <v>10</v>
      </c>
      <c r="O20" s="7"/>
      <c r="P20" s="8"/>
      <c r="Q20" s="20"/>
      <c r="R20" s="9"/>
    </row>
    <row r="21" spans="1:18" ht="20.25" customHeight="1" x14ac:dyDescent="0.2">
      <c r="A21" s="83" t="s">
        <v>44</v>
      </c>
      <c r="B21" s="54" t="s">
        <v>47</v>
      </c>
      <c r="C21" s="24">
        <v>500</v>
      </c>
      <c r="D21" s="24" t="s">
        <v>0</v>
      </c>
      <c r="E21" s="25"/>
      <c r="F21" s="26">
        <v>100</v>
      </c>
      <c r="G21" s="27">
        <v>457</v>
      </c>
      <c r="H21" s="27">
        <v>108</v>
      </c>
      <c r="I21" s="27">
        <v>1.2</v>
      </c>
      <c r="J21" s="27">
        <v>70</v>
      </c>
      <c r="K21" s="27">
        <v>0</v>
      </c>
      <c r="L21" s="27">
        <v>24.1</v>
      </c>
      <c r="M21" s="27">
        <v>0</v>
      </c>
      <c r="N21" s="28">
        <v>0.2</v>
      </c>
      <c r="O21" s="29" t="s">
        <v>36</v>
      </c>
      <c r="P21" s="27">
        <v>3.79</v>
      </c>
      <c r="Q21" s="30">
        <f>P21*C21/1000</f>
        <v>1.895</v>
      </c>
      <c r="R21" s="31">
        <f>Q21/4</f>
        <v>0.47375</v>
      </c>
    </row>
    <row r="22" spans="1:18" ht="20.25" customHeight="1" x14ac:dyDescent="0.2">
      <c r="A22" s="84"/>
      <c r="B22" s="55"/>
      <c r="C22" s="18"/>
      <c r="D22" s="18"/>
      <c r="E22" s="19"/>
      <c r="F22" s="21"/>
      <c r="G22" s="38">
        <f>G21*$C$21/$F$21</f>
        <v>2285</v>
      </c>
      <c r="H22" s="38">
        <f t="shared" ref="H22:N22" si="7">H21*$C$21/$F$21</f>
        <v>540</v>
      </c>
      <c r="I22" s="38">
        <f t="shared" si="7"/>
        <v>6</v>
      </c>
      <c r="J22" s="38">
        <f t="shared" si="7"/>
        <v>350</v>
      </c>
      <c r="K22" s="38">
        <f t="shared" si="7"/>
        <v>0</v>
      </c>
      <c r="L22" s="38">
        <f t="shared" si="7"/>
        <v>120.5</v>
      </c>
      <c r="M22" s="38">
        <f t="shared" si="7"/>
        <v>0</v>
      </c>
      <c r="N22" s="39">
        <f t="shared" si="7"/>
        <v>1</v>
      </c>
      <c r="O22" s="10"/>
      <c r="P22" s="11"/>
      <c r="Q22" s="32"/>
      <c r="R22" s="33"/>
    </row>
    <row r="23" spans="1:18" ht="20.25" customHeight="1" x14ac:dyDescent="0.2">
      <c r="A23" s="84"/>
      <c r="B23" s="51" t="s">
        <v>50</v>
      </c>
      <c r="C23" s="16">
        <v>200</v>
      </c>
      <c r="D23" s="16" t="s">
        <v>0</v>
      </c>
      <c r="E23" s="17"/>
      <c r="F23" s="23">
        <v>100</v>
      </c>
      <c r="G23" s="8">
        <v>1470</v>
      </c>
      <c r="H23" s="8">
        <v>347</v>
      </c>
      <c r="I23" s="8">
        <v>0.4</v>
      </c>
      <c r="J23" s="8">
        <v>0</v>
      </c>
      <c r="K23" s="8">
        <v>78.099999999999994</v>
      </c>
      <c r="L23" s="8">
        <v>6.7</v>
      </c>
      <c r="M23" s="8">
        <v>2.1</v>
      </c>
      <c r="N23" s="15">
        <v>0</v>
      </c>
      <c r="O23" s="7" t="s">
        <v>36</v>
      </c>
      <c r="P23" s="8">
        <v>0.75</v>
      </c>
      <c r="Q23" s="20">
        <f>P23*C23/1000</f>
        <v>0.15</v>
      </c>
      <c r="R23" s="9">
        <f t="shared" ref="R23:R55" si="8">Q23/4</f>
        <v>3.7499999999999999E-2</v>
      </c>
    </row>
    <row r="24" spans="1:18" ht="20.25" customHeight="1" x14ac:dyDescent="0.2">
      <c r="A24" s="84"/>
      <c r="B24" s="51"/>
      <c r="C24" s="16"/>
      <c r="D24" s="16"/>
      <c r="E24" s="17"/>
      <c r="F24" s="23"/>
      <c r="G24" s="36">
        <f>G23*$C$23/$F$23</f>
        <v>2940</v>
      </c>
      <c r="H24" s="36">
        <f t="shared" ref="H24:N24" si="9">H23*$C$23/$F$23</f>
        <v>694</v>
      </c>
      <c r="I24" s="36">
        <f t="shared" si="9"/>
        <v>0.8</v>
      </c>
      <c r="J24" s="36">
        <f t="shared" si="9"/>
        <v>0</v>
      </c>
      <c r="K24" s="36">
        <f t="shared" si="9"/>
        <v>156.19999999999999</v>
      </c>
      <c r="L24" s="36">
        <f t="shared" si="9"/>
        <v>13.4</v>
      </c>
      <c r="M24" s="36">
        <f t="shared" si="9"/>
        <v>4.2</v>
      </c>
      <c r="N24" s="37">
        <f t="shared" si="9"/>
        <v>0</v>
      </c>
      <c r="O24" s="7"/>
      <c r="P24" s="8"/>
      <c r="Q24" s="20"/>
      <c r="R24" s="9"/>
    </row>
    <row r="25" spans="1:18" ht="20.25" customHeight="1" x14ac:dyDescent="0.2">
      <c r="A25" s="84"/>
      <c r="B25" s="54" t="s">
        <v>4</v>
      </c>
      <c r="C25" s="24">
        <v>300</v>
      </c>
      <c r="D25" s="24"/>
      <c r="E25" s="25"/>
      <c r="F25" s="26">
        <v>100</v>
      </c>
      <c r="G25" s="27">
        <v>86</v>
      </c>
      <c r="H25" s="27">
        <v>20</v>
      </c>
      <c r="I25" s="27">
        <v>0.2</v>
      </c>
      <c r="J25" s="27">
        <v>0</v>
      </c>
      <c r="K25" s="27">
        <v>3.1</v>
      </c>
      <c r="L25" s="27">
        <v>0.9</v>
      </c>
      <c r="M25" s="27">
        <v>1.3</v>
      </c>
      <c r="N25" s="28">
        <v>0</v>
      </c>
      <c r="O25" s="29" t="s">
        <v>36</v>
      </c>
      <c r="P25" s="27">
        <v>0.59</v>
      </c>
      <c r="Q25" s="30">
        <f>P25*C25/1000</f>
        <v>0.17699999999999999</v>
      </c>
      <c r="R25" s="31">
        <f t="shared" si="8"/>
        <v>4.4249999999999998E-2</v>
      </c>
    </row>
    <row r="26" spans="1:18" ht="20.25" customHeight="1" x14ac:dyDescent="0.2">
      <c r="A26" s="84"/>
      <c r="B26" s="55"/>
      <c r="C26" s="18"/>
      <c r="D26" s="18"/>
      <c r="E26" s="19"/>
      <c r="F26" s="21"/>
      <c r="G26" s="38">
        <f>G25*$C$25/$F$25</f>
        <v>258</v>
      </c>
      <c r="H26" s="38">
        <f t="shared" ref="H26:N26" si="10">H25*$C$25/$F$25</f>
        <v>60</v>
      </c>
      <c r="I26" s="38">
        <f t="shared" si="10"/>
        <v>0.6</v>
      </c>
      <c r="J26" s="38">
        <f t="shared" si="10"/>
        <v>0</v>
      </c>
      <c r="K26" s="38">
        <f t="shared" si="10"/>
        <v>9.3000000000000007</v>
      </c>
      <c r="L26" s="38">
        <f t="shared" si="10"/>
        <v>2.7</v>
      </c>
      <c r="M26" s="38">
        <f t="shared" si="10"/>
        <v>3.9</v>
      </c>
      <c r="N26" s="39">
        <f t="shared" si="10"/>
        <v>0</v>
      </c>
      <c r="O26" s="10"/>
      <c r="P26" s="11"/>
      <c r="Q26" s="32"/>
      <c r="R26" s="33"/>
    </row>
    <row r="27" spans="1:18" ht="20.25" customHeight="1" x14ac:dyDescent="0.2">
      <c r="A27" s="84"/>
      <c r="B27" s="51" t="s">
        <v>51</v>
      </c>
      <c r="C27" s="16">
        <v>400</v>
      </c>
      <c r="D27" s="16" t="s">
        <v>0</v>
      </c>
      <c r="E27" s="17" t="s">
        <v>52</v>
      </c>
      <c r="F27" s="23">
        <v>100</v>
      </c>
      <c r="G27" s="8">
        <v>284</v>
      </c>
      <c r="H27" s="8">
        <v>68</v>
      </c>
      <c r="I27" s="8">
        <v>0.5</v>
      </c>
      <c r="J27" s="8">
        <v>0</v>
      </c>
      <c r="K27" s="8">
        <v>7</v>
      </c>
      <c r="L27" s="8">
        <v>5.3</v>
      </c>
      <c r="M27" s="8">
        <v>7</v>
      </c>
      <c r="N27" s="15">
        <v>0</v>
      </c>
      <c r="O27" s="7" t="s">
        <v>36</v>
      </c>
      <c r="P27" s="8">
        <v>1.0900000000000001</v>
      </c>
      <c r="Q27" s="20">
        <f>P27*C27/1000</f>
        <v>0.43600000000000005</v>
      </c>
      <c r="R27" s="9">
        <f t="shared" si="8"/>
        <v>0.10900000000000001</v>
      </c>
    </row>
    <row r="28" spans="1:18" ht="20.25" customHeight="1" x14ac:dyDescent="0.2">
      <c r="A28" s="84"/>
      <c r="B28" s="51"/>
      <c r="C28" s="16"/>
      <c r="D28" s="16"/>
      <c r="E28" s="17"/>
      <c r="F28" s="23"/>
      <c r="G28" s="36">
        <f t="shared" ref="G28:N28" si="11">G27*$C$27/$F$27</f>
        <v>1136</v>
      </c>
      <c r="H28" s="36">
        <f t="shared" si="11"/>
        <v>272</v>
      </c>
      <c r="I28" s="36">
        <f t="shared" si="11"/>
        <v>2</v>
      </c>
      <c r="J28" s="36">
        <f t="shared" si="11"/>
        <v>0</v>
      </c>
      <c r="K28" s="36">
        <f t="shared" si="11"/>
        <v>28</v>
      </c>
      <c r="L28" s="36">
        <f t="shared" si="11"/>
        <v>21.2</v>
      </c>
      <c r="M28" s="36">
        <f t="shared" si="11"/>
        <v>28</v>
      </c>
      <c r="N28" s="37">
        <f t="shared" si="11"/>
        <v>0</v>
      </c>
      <c r="O28" s="7"/>
      <c r="P28" s="8"/>
      <c r="Q28" s="20"/>
      <c r="R28" s="9"/>
    </row>
    <row r="29" spans="1:18" ht="20.25" customHeight="1" x14ac:dyDescent="0.2">
      <c r="A29" s="84"/>
      <c r="B29" s="54" t="s">
        <v>55</v>
      </c>
      <c r="C29" s="24">
        <v>500</v>
      </c>
      <c r="D29" s="24" t="s">
        <v>0</v>
      </c>
      <c r="E29" s="25"/>
      <c r="F29" s="26">
        <v>100</v>
      </c>
      <c r="G29" s="78">
        <v>95</v>
      </c>
      <c r="H29" s="79">
        <v>23</v>
      </c>
      <c r="I29" s="79">
        <v>0.3</v>
      </c>
      <c r="J29" s="79">
        <v>0</v>
      </c>
      <c r="K29" s="79">
        <v>3.5</v>
      </c>
      <c r="L29" s="79">
        <v>0.8</v>
      </c>
      <c r="M29" s="79">
        <v>1.3</v>
      </c>
      <c r="N29" s="80">
        <v>0</v>
      </c>
      <c r="O29" s="29" t="s">
        <v>36</v>
      </c>
      <c r="P29" s="27">
        <v>1.79</v>
      </c>
      <c r="Q29" s="30">
        <f>P29*C29/1000</f>
        <v>0.89500000000000002</v>
      </c>
      <c r="R29" s="31">
        <f t="shared" ref="R29" si="12">Q29/4</f>
        <v>0.22375</v>
      </c>
    </row>
    <row r="30" spans="1:18" ht="20.25" customHeight="1" x14ac:dyDescent="0.2">
      <c r="A30" s="84"/>
      <c r="B30" s="55"/>
      <c r="C30" s="18"/>
      <c r="D30" s="18"/>
      <c r="E30" s="19"/>
      <c r="F30" s="22"/>
      <c r="G30" s="50">
        <f>G29*$C$29/$F$29</f>
        <v>475</v>
      </c>
      <c r="H30" s="38">
        <f t="shared" ref="H30:N30" si="13">H29*$C$29/$F$29</f>
        <v>115</v>
      </c>
      <c r="I30" s="38">
        <f t="shared" si="13"/>
        <v>1.5</v>
      </c>
      <c r="J30" s="38">
        <f t="shared" si="13"/>
        <v>0</v>
      </c>
      <c r="K30" s="38">
        <f t="shared" si="13"/>
        <v>17.5</v>
      </c>
      <c r="L30" s="38">
        <f t="shared" si="13"/>
        <v>4</v>
      </c>
      <c r="M30" s="38">
        <f t="shared" si="13"/>
        <v>6.5</v>
      </c>
      <c r="N30" s="39">
        <f t="shared" si="13"/>
        <v>0</v>
      </c>
      <c r="O30" s="10"/>
      <c r="P30" s="11"/>
      <c r="Q30" s="32"/>
      <c r="R30" s="33"/>
    </row>
    <row r="31" spans="1:18" ht="20.25" customHeight="1" x14ac:dyDescent="0.2">
      <c r="A31" s="84"/>
      <c r="B31" s="54" t="s">
        <v>56</v>
      </c>
      <c r="C31" s="16">
        <v>500</v>
      </c>
      <c r="D31" s="16" t="s">
        <v>0</v>
      </c>
      <c r="E31" s="17"/>
      <c r="F31" s="23">
        <v>100</v>
      </c>
      <c r="G31" s="81">
        <v>127</v>
      </c>
      <c r="H31" s="81">
        <v>30</v>
      </c>
      <c r="I31" s="81">
        <v>0</v>
      </c>
      <c r="J31" s="81">
        <v>0</v>
      </c>
      <c r="K31" s="81">
        <v>3.9</v>
      </c>
      <c r="L31" s="81">
        <v>2</v>
      </c>
      <c r="M31" s="81">
        <v>3.3</v>
      </c>
      <c r="N31" s="82">
        <v>0</v>
      </c>
      <c r="O31" s="29" t="s">
        <v>36</v>
      </c>
      <c r="P31" s="27">
        <v>0.99</v>
      </c>
      <c r="Q31" s="30">
        <f>P31*C31/1000</f>
        <v>0.495</v>
      </c>
      <c r="R31" s="31">
        <f t="shared" ref="R31" si="14">Q31/4</f>
        <v>0.12375</v>
      </c>
    </row>
    <row r="32" spans="1:18" ht="20.25" customHeight="1" x14ac:dyDescent="0.2">
      <c r="A32" s="84"/>
      <c r="B32" s="51"/>
      <c r="C32" s="16"/>
      <c r="D32" s="16"/>
      <c r="E32" s="17"/>
      <c r="F32" s="23"/>
      <c r="G32" s="50">
        <f>G31*$C$31/$F$31</f>
        <v>635</v>
      </c>
      <c r="H32" s="38">
        <f t="shared" ref="H32:N32" si="15">H31*$C$31/$F$31</f>
        <v>150</v>
      </c>
      <c r="I32" s="38">
        <f t="shared" si="15"/>
        <v>0</v>
      </c>
      <c r="J32" s="38">
        <f t="shared" si="15"/>
        <v>0</v>
      </c>
      <c r="K32" s="38">
        <f t="shared" si="15"/>
        <v>19.5</v>
      </c>
      <c r="L32" s="38">
        <f t="shared" si="15"/>
        <v>10</v>
      </c>
      <c r="M32" s="38">
        <f t="shared" si="15"/>
        <v>16.5</v>
      </c>
      <c r="N32" s="39">
        <f t="shared" si="15"/>
        <v>0</v>
      </c>
      <c r="O32" s="7"/>
      <c r="P32" s="8"/>
      <c r="Q32" s="20"/>
      <c r="R32" s="9"/>
    </row>
    <row r="33" spans="1:18" ht="20.25" customHeight="1" x14ac:dyDescent="0.2">
      <c r="A33" s="84"/>
      <c r="B33" s="54" t="s">
        <v>4</v>
      </c>
      <c r="C33" s="24">
        <v>180</v>
      </c>
      <c r="D33" s="24" t="s">
        <v>0</v>
      </c>
      <c r="E33" s="25" t="s">
        <v>62</v>
      </c>
      <c r="F33" s="26">
        <v>100</v>
      </c>
      <c r="G33" s="8">
        <v>86</v>
      </c>
      <c r="H33" s="8">
        <v>20</v>
      </c>
      <c r="I33" s="8">
        <v>0.2</v>
      </c>
      <c r="J33" s="8">
        <v>0</v>
      </c>
      <c r="K33" s="8">
        <v>3.1</v>
      </c>
      <c r="L33" s="8">
        <v>0.9</v>
      </c>
      <c r="M33" s="8">
        <v>1.3</v>
      </c>
      <c r="N33" s="15">
        <v>0</v>
      </c>
      <c r="O33" s="29" t="s">
        <v>36</v>
      </c>
      <c r="P33" s="27">
        <v>0.59</v>
      </c>
      <c r="Q33" s="30">
        <f>P33*C33/1000</f>
        <v>0.10619999999999999</v>
      </c>
      <c r="R33" s="31">
        <f t="shared" ref="R33" si="16">Q33/4</f>
        <v>2.6549999999999997E-2</v>
      </c>
    </row>
    <row r="34" spans="1:18" ht="20.25" customHeight="1" x14ac:dyDescent="0.2">
      <c r="A34" s="84"/>
      <c r="B34" s="55"/>
      <c r="C34" s="18"/>
      <c r="D34" s="18"/>
      <c r="E34" s="19"/>
      <c r="F34" s="22"/>
      <c r="G34" s="50">
        <f>G33*$C$33/$F$33</f>
        <v>154.80000000000001</v>
      </c>
      <c r="H34" s="38">
        <f t="shared" ref="H34:N34" si="17">H33*$C$33/$F$33</f>
        <v>36</v>
      </c>
      <c r="I34" s="38">
        <f t="shared" si="17"/>
        <v>0.36</v>
      </c>
      <c r="J34" s="38">
        <f t="shared" si="17"/>
        <v>0</v>
      </c>
      <c r="K34" s="38">
        <f t="shared" si="17"/>
        <v>5.58</v>
      </c>
      <c r="L34" s="38">
        <f t="shared" si="17"/>
        <v>1.62</v>
      </c>
      <c r="M34" s="38">
        <f t="shared" si="17"/>
        <v>2.34</v>
      </c>
      <c r="N34" s="39">
        <f t="shared" si="17"/>
        <v>0</v>
      </c>
      <c r="O34" s="10"/>
      <c r="P34" s="11"/>
      <c r="Q34" s="32"/>
      <c r="R34" s="33"/>
    </row>
    <row r="35" spans="1:18" ht="20.25" customHeight="1" x14ac:dyDescent="0.2">
      <c r="A35" s="84"/>
      <c r="B35" s="54" t="s">
        <v>6</v>
      </c>
      <c r="C35" s="16">
        <v>200</v>
      </c>
      <c r="D35" s="16" t="s">
        <v>0</v>
      </c>
      <c r="E35" s="17"/>
      <c r="F35" s="23">
        <v>100</v>
      </c>
      <c r="G35" s="27">
        <v>110</v>
      </c>
      <c r="H35" s="27">
        <v>26</v>
      </c>
      <c r="I35" s="27">
        <v>0.3</v>
      </c>
      <c r="J35" s="27">
        <v>0</v>
      </c>
      <c r="K35" s="27">
        <v>2.9</v>
      </c>
      <c r="L35" s="27">
        <v>1.8</v>
      </c>
      <c r="M35" s="27">
        <v>2.4</v>
      </c>
      <c r="N35" s="28">
        <v>0</v>
      </c>
      <c r="O35" s="29" t="s">
        <v>36</v>
      </c>
      <c r="P35" s="27">
        <v>1.99</v>
      </c>
      <c r="Q35" s="30">
        <f>P35*C35/1000</f>
        <v>0.39800000000000002</v>
      </c>
      <c r="R35" s="31">
        <f>Q35/4</f>
        <v>9.9500000000000005E-2</v>
      </c>
    </row>
    <row r="36" spans="1:18" ht="20.25" customHeight="1" x14ac:dyDescent="0.2">
      <c r="A36" s="84"/>
      <c r="B36" s="55"/>
      <c r="C36" s="16"/>
      <c r="D36" s="16"/>
      <c r="E36" s="17"/>
      <c r="F36" s="23"/>
      <c r="G36" s="36">
        <f>G35*$C$35/$F$35</f>
        <v>220</v>
      </c>
      <c r="H36" s="36">
        <f t="shared" ref="H36:N36" si="18">H35*$C$35/$F$35</f>
        <v>52</v>
      </c>
      <c r="I36" s="36">
        <f t="shared" si="18"/>
        <v>0.6</v>
      </c>
      <c r="J36" s="36">
        <f t="shared" si="18"/>
        <v>0</v>
      </c>
      <c r="K36" s="36">
        <f t="shared" si="18"/>
        <v>5.8</v>
      </c>
      <c r="L36" s="36">
        <f t="shared" si="18"/>
        <v>3.6</v>
      </c>
      <c r="M36" s="36">
        <f t="shared" si="18"/>
        <v>4.8</v>
      </c>
      <c r="N36" s="36">
        <f t="shared" si="18"/>
        <v>0</v>
      </c>
      <c r="O36" s="7"/>
      <c r="P36" s="8"/>
      <c r="Q36" s="20"/>
      <c r="R36" s="9"/>
    </row>
    <row r="37" spans="1:18" ht="20.25" customHeight="1" x14ac:dyDescent="0.2">
      <c r="A37" s="84"/>
      <c r="B37" s="52" t="s">
        <v>53</v>
      </c>
      <c r="C37" s="24">
        <v>150</v>
      </c>
      <c r="D37" s="24" t="s">
        <v>0</v>
      </c>
      <c r="E37" s="25" t="s">
        <v>54</v>
      </c>
      <c r="F37" s="26">
        <v>100</v>
      </c>
      <c r="G37" s="27">
        <v>344</v>
      </c>
      <c r="H37" s="27">
        <v>82</v>
      </c>
      <c r="I37" s="27">
        <v>1.4</v>
      </c>
      <c r="J37" s="27">
        <v>0</v>
      </c>
      <c r="K37" s="27">
        <v>14</v>
      </c>
      <c r="L37" s="27">
        <v>2.5</v>
      </c>
      <c r="M37" s="27">
        <v>1.5</v>
      </c>
      <c r="N37" s="28">
        <v>0.8</v>
      </c>
      <c r="O37" s="29" t="s">
        <v>36</v>
      </c>
      <c r="P37" s="27">
        <v>0.74</v>
      </c>
      <c r="Q37" s="30">
        <f>P37*C37/1000</f>
        <v>0.111</v>
      </c>
      <c r="R37" s="31">
        <f t="shared" si="8"/>
        <v>2.775E-2</v>
      </c>
    </row>
    <row r="38" spans="1:18" ht="20.25" customHeight="1" x14ac:dyDescent="0.2">
      <c r="A38" s="84"/>
      <c r="B38" s="53"/>
      <c r="C38" s="18"/>
      <c r="D38" s="18"/>
      <c r="E38" s="19"/>
      <c r="F38" s="21"/>
      <c r="G38" s="38">
        <f>G37*$C$37/$F$37</f>
        <v>516</v>
      </c>
      <c r="H38" s="38">
        <f t="shared" ref="H38:N38" si="19">H37*$C$37/$F$37</f>
        <v>123</v>
      </c>
      <c r="I38" s="38">
        <f t="shared" si="19"/>
        <v>2.1</v>
      </c>
      <c r="J38" s="38">
        <f t="shared" si="19"/>
        <v>0</v>
      </c>
      <c r="K38" s="38">
        <f t="shared" si="19"/>
        <v>21</v>
      </c>
      <c r="L38" s="38">
        <f t="shared" si="19"/>
        <v>3.75</v>
      </c>
      <c r="M38" s="38">
        <f t="shared" si="19"/>
        <v>2.25</v>
      </c>
      <c r="N38" s="39">
        <f t="shared" si="19"/>
        <v>1.2</v>
      </c>
      <c r="O38" s="10"/>
      <c r="P38" s="11"/>
      <c r="Q38" s="32"/>
      <c r="R38" s="33"/>
    </row>
    <row r="39" spans="1:18" ht="20.25" customHeight="1" x14ac:dyDescent="0.2">
      <c r="A39" s="84"/>
      <c r="B39" s="52" t="s">
        <v>5</v>
      </c>
      <c r="C39" s="24">
        <v>300</v>
      </c>
      <c r="D39" s="24" t="s">
        <v>0</v>
      </c>
      <c r="E39" s="25"/>
      <c r="F39" s="26">
        <v>100</v>
      </c>
      <c r="G39" s="79">
        <v>106</v>
      </c>
      <c r="H39" s="79">
        <v>25</v>
      </c>
      <c r="I39" s="79">
        <v>0</v>
      </c>
      <c r="J39" s="79">
        <v>0</v>
      </c>
      <c r="K39" s="79">
        <v>4.4000000000000004</v>
      </c>
      <c r="L39" s="79">
        <v>0.6</v>
      </c>
      <c r="M39" s="79">
        <v>2.6</v>
      </c>
      <c r="N39" s="80">
        <v>0.1</v>
      </c>
      <c r="O39" s="29" t="s">
        <v>36</v>
      </c>
      <c r="P39" s="27">
        <v>0.75</v>
      </c>
      <c r="Q39" s="30">
        <f>P39*C39/1000</f>
        <v>0.22500000000000001</v>
      </c>
      <c r="R39" s="31">
        <f t="shared" ref="R39" si="20">Q39/4</f>
        <v>5.6250000000000001E-2</v>
      </c>
    </row>
    <row r="40" spans="1:18" ht="20.25" customHeight="1" x14ac:dyDescent="0.2">
      <c r="A40" s="84"/>
      <c r="B40" s="53"/>
      <c r="C40" s="18"/>
      <c r="D40" s="18"/>
      <c r="E40" s="19"/>
      <c r="F40" s="22"/>
      <c r="G40" s="38">
        <f>G39*$C$39/$F$39</f>
        <v>318</v>
      </c>
      <c r="H40" s="38">
        <f t="shared" ref="H40:N40" si="21">H39*$C$39/$F$39</f>
        <v>75</v>
      </c>
      <c r="I40" s="38">
        <f t="shared" si="21"/>
        <v>0</v>
      </c>
      <c r="J40" s="38">
        <f t="shared" si="21"/>
        <v>0</v>
      </c>
      <c r="K40" s="38">
        <f t="shared" si="21"/>
        <v>13.2</v>
      </c>
      <c r="L40" s="38">
        <f t="shared" si="21"/>
        <v>1.8</v>
      </c>
      <c r="M40" s="38">
        <f t="shared" si="21"/>
        <v>7.8</v>
      </c>
      <c r="N40" s="39">
        <f t="shared" si="21"/>
        <v>0.3</v>
      </c>
      <c r="O40" s="10"/>
      <c r="P40" s="11"/>
      <c r="Q40" s="32"/>
      <c r="R40" s="33"/>
    </row>
    <row r="41" spans="1:18" ht="20.25" customHeight="1" x14ac:dyDescent="0.2">
      <c r="A41" s="84"/>
      <c r="B41" s="51" t="s">
        <v>2</v>
      </c>
      <c r="C41" s="16">
        <v>40</v>
      </c>
      <c r="D41" s="16" t="s">
        <v>0</v>
      </c>
      <c r="E41" s="17" t="s">
        <v>20</v>
      </c>
      <c r="F41" s="23">
        <v>100</v>
      </c>
      <c r="G41" s="8">
        <v>3700</v>
      </c>
      <c r="H41" s="8">
        <v>900</v>
      </c>
      <c r="I41" s="8">
        <v>99.9</v>
      </c>
      <c r="J41" s="8">
        <v>0</v>
      </c>
      <c r="K41" s="8">
        <v>0</v>
      </c>
      <c r="L41" s="8">
        <v>0.1</v>
      </c>
      <c r="M41" s="8">
        <v>0</v>
      </c>
      <c r="N41" s="15">
        <v>0</v>
      </c>
      <c r="O41" s="7" t="s">
        <v>37</v>
      </c>
      <c r="P41" s="8">
        <v>3.66</v>
      </c>
      <c r="Q41" s="20">
        <f>P41*C41/1000</f>
        <v>0.1464</v>
      </c>
      <c r="R41" s="9">
        <f t="shared" si="8"/>
        <v>3.6600000000000001E-2</v>
      </c>
    </row>
    <row r="42" spans="1:18" ht="20.25" customHeight="1" x14ac:dyDescent="0.2">
      <c r="A42" s="84"/>
      <c r="B42" s="51"/>
      <c r="C42" s="16"/>
      <c r="D42" s="16"/>
      <c r="E42" s="17"/>
      <c r="F42" s="23"/>
      <c r="G42" s="36">
        <f>G41*$C$41/$F$41</f>
        <v>1480</v>
      </c>
      <c r="H42" s="36">
        <f t="shared" ref="H42:N42" si="22">H41*$C$41/$F$41</f>
        <v>360</v>
      </c>
      <c r="I42" s="36">
        <f t="shared" si="22"/>
        <v>39.96</v>
      </c>
      <c r="J42" s="36">
        <f t="shared" si="22"/>
        <v>0</v>
      </c>
      <c r="K42" s="36">
        <f t="shared" si="22"/>
        <v>0</v>
      </c>
      <c r="L42" s="36">
        <f t="shared" si="22"/>
        <v>0.04</v>
      </c>
      <c r="M42" s="36">
        <f t="shared" si="22"/>
        <v>0</v>
      </c>
      <c r="N42" s="37">
        <f t="shared" si="22"/>
        <v>0</v>
      </c>
      <c r="O42" s="7"/>
      <c r="P42" s="8"/>
      <c r="Q42" s="20"/>
      <c r="R42" s="9"/>
    </row>
    <row r="43" spans="1:18" ht="20.25" customHeight="1" x14ac:dyDescent="0.2">
      <c r="A43" s="84"/>
      <c r="B43" s="54" t="s">
        <v>1</v>
      </c>
      <c r="C43" s="24">
        <v>10</v>
      </c>
      <c r="D43" s="24" t="s">
        <v>0</v>
      </c>
      <c r="E43" s="25" t="s">
        <v>21</v>
      </c>
      <c r="F43" s="26">
        <v>100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8">
        <v>100</v>
      </c>
      <c r="O43" s="29" t="s">
        <v>36</v>
      </c>
      <c r="P43" s="27">
        <v>0.19</v>
      </c>
      <c r="Q43" s="30">
        <f>P43*C43/1000</f>
        <v>1.9E-3</v>
      </c>
      <c r="R43" s="31">
        <f t="shared" si="8"/>
        <v>4.75E-4</v>
      </c>
    </row>
    <row r="44" spans="1:18" ht="20.25" customHeight="1" x14ac:dyDescent="0.2">
      <c r="A44" s="85"/>
      <c r="B44" s="55"/>
      <c r="C44" s="18"/>
      <c r="D44" s="18"/>
      <c r="E44" s="19"/>
      <c r="F44" s="21"/>
      <c r="G44" s="38">
        <f>G43*$C$43/$F$43</f>
        <v>0</v>
      </c>
      <c r="H44" s="38">
        <f t="shared" ref="H44:N44" si="23">H43*$C$43/$F$43</f>
        <v>0</v>
      </c>
      <c r="I44" s="38">
        <f t="shared" si="23"/>
        <v>0</v>
      </c>
      <c r="J44" s="38">
        <f t="shared" si="23"/>
        <v>0</v>
      </c>
      <c r="K44" s="38">
        <f t="shared" si="23"/>
        <v>0</v>
      </c>
      <c r="L44" s="38">
        <f t="shared" si="23"/>
        <v>0</v>
      </c>
      <c r="M44" s="38">
        <f t="shared" si="23"/>
        <v>0</v>
      </c>
      <c r="N44" s="39">
        <f t="shared" si="23"/>
        <v>10</v>
      </c>
      <c r="O44" s="10"/>
      <c r="P44" s="11"/>
      <c r="Q44" s="32"/>
      <c r="R44" s="33"/>
    </row>
    <row r="45" spans="1:18" ht="20.25" customHeight="1" x14ac:dyDescent="0.2">
      <c r="A45" s="83" t="s">
        <v>45</v>
      </c>
      <c r="B45" s="51" t="s">
        <v>57</v>
      </c>
      <c r="C45" s="16">
        <v>200</v>
      </c>
      <c r="D45" s="16" t="s">
        <v>0</v>
      </c>
      <c r="E45" s="17"/>
      <c r="F45" s="23">
        <v>100</v>
      </c>
      <c r="G45" s="8">
        <v>2090</v>
      </c>
      <c r="H45" s="8">
        <v>502</v>
      </c>
      <c r="I45" s="8">
        <v>30.5</v>
      </c>
      <c r="J45" s="8">
        <v>0</v>
      </c>
      <c r="K45" s="8">
        <v>44</v>
      </c>
      <c r="L45" s="8">
        <v>5.4</v>
      </c>
      <c r="M45" s="8">
        <v>15</v>
      </c>
      <c r="N45" s="15">
        <v>0</v>
      </c>
      <c r="O45" s="7" t="s">
        <v>36</v>
      </c>
      <c r="P45" s="8">
        <v>3.9</v>
      </c>
      <c r="Q45" s="20">
        <f>P45*C45/1000</f>
        <v>0.78</v>
      </c>
      <c r="R45" s="9">
        <f t="shared" si="8"/>
        <v>0.19500000000000001</v>
      </c>
    </row>
    <row r="46" spans="1:18" ht="20.25" customHeight="1" x14ac:dyDescent="0.2">
      <c r="A46" s="84"/>
      <c r="B46" s="51"/>
      <c r="C46" s="16"/>
      <c r="D46" s="16"/>
      <c r="E46" s="17"/>
      <c r="F46" s="23"/>
      <c r="G46" s="36">
        <f>G45*$C$45/$F$45</f>
        <v>4180</v>
      </c>
      <c r="H46" s="36">
        <f t="shared" ref="H46:M46" si="24">H45*$C$45/$F$45</f>
        <v>1004</v>
      </c>
      <c r="I46" s="36">
        <f t="shared" si="24"/>
        <v>61</v>
      </c>
      <c r="J46" s="36">
        <f t="shared" si="24"/>
        <v>0</v>
      </c>
      <c r="K46" s="36">
        <f t="shared" si="24"/>
        <v>88</v>
      </c>
      <c r="L46" s="36">
        <f t="shared" si="24"/>
        <v>10.8</v>
      </c>
      <c r="M46" s="36">
        <f t="shared" si="24"/>
        <v>30</v>
      </c>
      <c r="N46" s="37">
        <f>N45*$C$45/$F$45</f>
        <v>0</v>
      </c>
      <c r="O46" s="7"/>
      <c r="P46" s="8"/>
      <c r="Q46" s="20"/>
      <c r="R46" s="9"/>
    </row>
    <row r="47" spans="1:18" ht="20.25" customHeight="1" x14ac:dyDescent="0.2">
      <c r="A47" s="84"/>
      <c r="B47" s="54" t="s">
        <v>7</v>
      </c>
      <c r="C47" s="24">
        <v>100</v>
      </c>
      <c r="D47" s="24" t="s">
        <v>0</v>
      </c>
      <c r="E47" s="25"/>
      <c r="F47" s="26">
        <v>100</v>
      </c>
      <c r="G47" s="27">
        <v>1690</v>
      </c>
      <c r="H47" s="27">
        <v>397</v>
      </c>
      <c r="I47" s="27">
        <v>0</v>
      </c>
      <c r="J47" s="27">
        <v>0</v>
      </c>
      <c r="K47" s="27">
        <v>99.3</v>
      </c>
      <c r="L47" s="27">
        <v>0</v>
      </c>
      <c r="M47" s="27">
        <v>0</v>
      </c>
      <c r="N47" s="28">
        <v>0</v>
      </c>
      <c r="O47" s="29" t="s">
        <v>36</v>
      </c>
      <c r="P47" s="27">
        <v>0.69</v>
      </c>
      <c r="Q47" s="30">
        <f>P47*C47/1000</f>
        <v>6.9000000000000006E-2</v>
      </c>
      <c r="R47" s="31">
        <f t="shared" si="8"/>
        <v>1.7250000000000001E-2</v>
      </c>
    </row>
    <row r="48" spans="1:18" ht="20.25" customHeight="1" x14ac:dyDescent="0.2">
      <c r="A48" s="84"/>
      <c r="B48" s="55"/>
      <c r="C48" s="18"/>
      <c r="D48" s="18"/>
      <c r="E48" s="19"/>
      <c r="F48" s="21"/>
      <c r="G48" s="38">
        <f>G47*$C$47/$F$47</f>
        <v>1690</v>
      </c>
      <c r="H48" s="38">
        <f t="shared" ref="H48:N48" si="25">H47*$C$47/$F$47</f>
        <v>397</v>
      </c>
      <c r="I48" s="38">
        <f t="shared" si="25"/>
        <v>0</v>
      </c>
      <c r="J48" s="38">
        <f t="shared" si="25"/>
        <v>0</v>
      </c>
      <c r="K48" s="38">
        <f t="shared" si="25"/>
        <v>99.3</v>
      </c>
      <c r="L48" s="38">
        <f t="shared" si="25"/>
        <v>0</v>
      </c>
      <c r="M48" s="38">
        <f t="shared" si="25"/>
        <v>0</v>
      </c>
      <c r="N48" s="39">
        <f t="shared" si="25"/>
        <v>0</v>
      </c>
      <c r="O48" s="10"/>
      <c r="P48" s="11"/>
      <c r="Q48" s="32"/>
      <c r="R48" s="33"/>
    </row>
    <row r="49" spans="1:18" ht="20.25" customHeight="1" x14ac:dyDescent="0.2">
      <c r="A49" s="84"/>
      <c r="B49" s="51" t="s">
        <v>61</v>
      </c>
      <c r="C49" s="16">
        <v>25</v>
      </c>
      <c r="D49" s="16" t="s">
        <v>26</v>
      </c>
      <c r="E49" s="17"/>
      <c r="F49" s="23">
        <v>100</v>
      </c>
      <c r="G49" s="8">
        <v>2970</v>
      </c>
      <c r="H49" s="8">
        <v>722</v>
      </c>
      <c r="I49" s="8">
        <v>80</v>
      </c>
      <c r="J49" s="8">
        <v>2</v>
      </c>
      <c r="K49" s="8">
        <v>0.4</v>
      </c>
      <c r="L49" s="8">
        <v>0.1</v>
      </c>
      <c r="M49" s="8">
        <v>0</v>
      </c>
      <c r="N49" s="15">
        <v>3</v>
      </c>
      <c r="O49" s="7" t="s">
        <v>36</v>
      </c>
      <c r="P49" s="8">
        <v>2.15</v>
      </c>
      <c r="Q49" s="20">
        <f>P49*C49/1000</f>
        <v>5.3749999999999999E-2</v>
      </c>
      <c r="R49" s="9">
        <f t="shared" si="8"/>
        <v>1.34375E-2</v>
      </c>
    </row>
    <row r="50" spans="1:18" ht="20.25" customHeight="1" x14ac:dyDescent="0.2">
      <c r="A50" s="84"/>
      <c r="B50" s="51"/>
      <c r="C50" s="16"/>
      <c r="D50" s="16"/>
      <c r="E50" s="17"/>
      <c r="F50" s="23"/>
      <c r="G50" s="36">
        <f>G49*$C$49/$F$49</f>
        <v>742.5</v>
      </c>
      <c r="H50" s="36">
        <f t="shared" ref="H50:N50" si="26">H49*$C$49/$F$49</f>
        <v>180.5</v>
      </c>
      <c r="I50" s="36">
        <f t="shared" si="26"/>
        <v>20</v>
      </c>
      <c r="J50" s="36">
        <f t="shared" si="26"/>
        <v>0.5</v>
      </c>
      <c r="K50" s="36">
        <f t="shared" si="26"/>
        <v>0.1</v>
      </c>
      <c r="L50" s="36">
        <f t="shared" si="26"/>
        <v>2.5000000000000001E-2</v>
      </c>
      <c r="M50" s="36">
        <f t="shared" si="26"/>
        <v>0</v>
      </c>
      <c r="N50" s="37">
        <f t="shared" si="26"/>
        <v>0.75</v>
      </c>
      <c r="O50" s="10"/>
      <c r="P50" s="8"/>
      <c r="Q50" s="32"/>
      <c r="R50" s="33"/>
    </row>
    <row r="51" spans="1:18" ht="20.25" customHeight="1" x14ac:dyDescent="0.2">
      <c r="A51" s="84"/>
      <c r="B51" s="54" t="s">
        <v>59</v>
      </c>
      <c r="C51" s="24">
        <v>10</v>
      </c>
      <c r="D51" s="24" t="s">
        <v>0</v>
      </c>
      <c r="E51" s="25"/>
      <c r="F51" s="26">
        <v>100</v>
      </c>
      <c r="G51" s="79">
        <v>184</v>
      </c>
      <c r="H51" s="79">
        <v>44</v>
      </c>
      <c r="I51" s="79">
        <v>0.73</v>
      </c>
      <c r="J51" s="79">
        <v>0</v>
      </c>
      <c r="K51" s="79">
        <v>8.4</v>
      </c>
      <c r="L51" s="79">
        <v>3.3</v>
      </c>
      <c r="M51" s="79">
        <v>6.8</v>
      </c>
      <c r="N51" s="80">
        <v>0.03</v>
      </c>
      <c r="O51" s="7" t="s">
        <v>36</v>
      </c>
      <c r="P51" s="27">
        <v>25.8</v>
      </c>
      <c r="Q51" s="20">
        <f>P51*C51/1000</f>
        <v>0.25800000000000001</v>
      </c>
      <c r="R51" s="9">
        <f t="shared" ref="R51:R53" si="27">Q51/4</f>
        <v>6.4500000000000002E-2</v>
      </c>
    </row>
    <row r="52" spans="1:18" ht="20.25" customHeight="1" x14ac:dyDescent="0.2">
      <c r="A52" s="84"/>
      <c r="B52" s="55"/>
      <c r="C52" s="18"/>
      <c r="D52" s="18"/>
      <c r="E52" s="19"/>
      <c r="F52" s="22"/>
      <c r="G52" s="36">
        <f>G51*$C$51/$F$51</f>
        <v>18.399999999999999</v>
      </c>
      <c r="H52" s="36">
        <f t="shared" ref="H52:N52" si="28">H51*$C$51/$F$51</f>
        <v>4.4000000000000004</v>
      </c>
      <c r="I52" s="36">
        <f t="shared" si="28"/>
        <v>7.2999999999999995E-2</v>
      </c>
      <c r="J52" s="36">
        <f t="shared" si="28"/>
        <v>0</v>
      </c>
      <c r="K52" s="36">
        <f t="shared" si="28"/>
        <v>0.84</v>
      </c>
      <c r="L52" s="36">
        <f t="shared" si="28"/>
        <v>0.33</v>
      </c>
      <c r="M52" s="36">
        <f t="shared" si="28"/>
        <v>0.68</v>
      </c>
      <c r="N52" s="36">
        <f t="shared" si="28"/>
        <v>3.0000000000000001E-3</v>
      </c>
      <c r="O52" s="10"/>
      <c r="P52" s="11"/>
      <c r="Q52" s="32"/>
      <c r="R52" s="33"/>
    </row>
    <row r="53" spans="1:18" ht="20.25" customHeight="1" x14ac:dyDescent="0.2">
      <c r="A53" s="84"/>
      <c r="B53" s="54" t="s">
        <v>58</v>
      </c>
      <c r="C53" s="24">
        <v>2</v>
      </c>
      <c r="D53" s="24"/>
      <c r="E53" s="25"/>
      <c r="F53" s="26">
        <v>100</v>
      </c>
      <c r="G53" s="27">
        <v>621</v>
      </c>
      <c r="H53" s="27">
        <v>149</v>
      </c>
      <c r="I53" s="27">
        <v>10.8</v>
      </c>
      <c r="J53" s="27">
        <v>408</v>
      </c>
      <c r="K53" s="27">
        <v>0</v>
      </c>
      <c r="L53" s="27">
        <v>13</v>
      </c>
      <c r="M53" s="27">
        <v>0</v>
      </c>
      <c r="N53" s="28">
        <v>0.4</v>
      </c>
      <c r="O53" s="29" t="s">
        <v>23</v>
      </c>
      <c r="P53" s="27">
        <v>1.78</v>
      </c>
      <c r="Q53" s="20">
        <f>P53*C53/1000</f>
        <v>3.5600000000000002E-3</v>
      </c>
      <c r="R53" s="9">
        <f t="shared" si="27"/>
        <v>8.9000000000000006E-4</v>
      </c>
    </row>
    <row r="54" spans="1:18" ht="20.25" customHeight="1" x14ac:dyDescent="0.2">
      <c r="A54" s="85"/>
      <c r="B54" s="55"/>
      <c r="C54" s="18"/>
      <c r="D54" s="18"/>
      <c r="E54" s="19"/>
      <c r="F54" s="21"/>
      <c r="G54" s="38">
        <f>G53*$C$53/$F$53</f>
        <v>12.42</v>
      </c>
      <c r="H54" s="38">
        <f t="shared" ref="H54:N54" si="29">H53*$C$53/$F$53</f>
        <v>2.98</v>
      </c>
      <c r="I54" s="38">
        <f t="shared" si="29"/>
        <v>0.21600000000000003</v>
      </c>
      <c r="J54" s="38">
        <f t="shared" si="29"/>
        <v>8.16</v>
      </c>
      <c r="K54" s="38">
        <f t="shared" si="29"/>
        <v>0</v>
      </c>
      <c r="L54" s="38">
        <f t="shared" si="29"/>
        <v>0.26</v>
      </c>
      <c r="M54" s="38">
        <f t="shared" si="29"/>
        <v>0</v>
      </c>
      <c r="N54" s="39">
        <f t="shared" si="29"/>
        <v>8.0000000000000002E-3</v>
      </c>
      <c r="O54" s="10"/>
      <c r="P54" s="11"/>
      <c r="Q54" s="32"/>
      <c r="R54" s="33"/>
    </row>
    <row r="55" spans="1:18" ht="20.25" customHeight="1" x14ac:dyDescent="0.2">
      <c r="A55" s="86" t="s">
        <v>46</v>
      </c>
      <c r="B55" s="51" t="s">
        <v>60</v>
      </c>
      <c r="C55" s="16">
        <v>400</v>
      </c>
      <c r="D55" s="16" t="s">
        <v>26</v>
      </c>
      <c r="E55" s="17" t="s">
        <v>63</v>
      </c>
      <c r="F55" s="23">
        <v>100</v>
      </c>
      <c r="G55" s="8">
        <v>179</v>
      </c>
      <c r="H55" s="8">
        <v>42</v>
      </c>
      <c r="I55" s="8">
        <v>0.1</v>
      </c>
      <c r="J55" s="8">
        <v>0</v>
      </c>
      <c r="K55" s="8">
        <v>9.5</v>
      </c>
      <c r="L55" s="8">
        <v>0.3</v>
      </c>
      <c r="M55" s="8">
        <v>0</v>
      </c>
      <c r="N55" s="15">
        <v>0</v>
      </c>
      <c r="O55" s="7" t="s">
        <v>36</v>
      </c>
      <c r="P55" s="8">
        <v>1.19</v>
      </c>
      <c r="Q55" s="20">
        <f>P55*C55/1000</f>
        <v>0.47599999999999998</v>
      </c>
      <c r="R55" s="9">
        <f t="shared" si="8"/>
        <v>0.11899999999999999</v>
      </c>
    </row>
    <row r="56" spans="1:18" ht="20.25" customHeight="1" x14ac:dyDescent="0.2">
      <c r="A56" s="87"/>
      <c r="B56" s="55"/>
      <c r="C56" s="18"/>
      <c r="D56" s="18"/>
      <c r="E56" s="19"/>
      <c r="F56" s="21"/>
      <c r="G56" s="38">
        <f>G55*$C$55/$F$55</f>
        <v>716</v>
      </c>
      <c r="H56" s="38">
        <f t="shared" ref="H56:N56" si="30">H55*$C$55/$F$55</f>
        <v>168</v>
      </c>
      <c r="I56" s="38">
        <f t="shared" si="30"/>
        <v>0.4</v>
      </c>
      <c r="J56" s="38">
        <f t="shared" si="30"/>
        <v>0</v>
      </c>
      <c r="K56" s="38">
        <f t="shared" si="30"/>
        <v>38</v>
      </c>
      <c r="L56" s="38">
        <f t="shared" si="30"/>
        <v>1.2</v>
      </c>
      <c r="M56" s="38">
        <f t="shared" si="30"/>
        <v>0</v>
      </c>
      <c r="N56" s="39">
        <f t="shared" si="30"/>
        <v>0</v>
      </c>
      <c r="O56" s="10"/>
      <c r="P56" s="11"/>
      <c r="Q56" s="21"/>
      <c r="R56" s="12"/>
    </row>
    <row r="57" spans="1:18" ht="17.25" customHeight="1" x14ac:dyDescent="0.2">
      <c r="E57" s="35" t="s">
        <v>18</v>
      </c>
      <c r="F57" s="5" t="s">
        <v>9</v>
      </c>
      <c r="G57" s="40">
        <f>SUM(G56,G54,G52,G50,G48,G46,G44,G42,G40,G38,G36,G34,G32,G30,G28,G26,G24,G22,G20,G18,G16,G14,G12,G10,G8)</f>
        <v>19213.819999999996</v>
      </c>
      <c r="H57" s="41">
        <f t="shared" ref="H57:N57" si="31">SUM(H56,H54,H52,H50,H48,H46,H44,H42,H40,H38,H36,H34,H32,H30,H28,H26,H24,H22,H20,H18,H16,H14,H12,H10,H8)</f>
        <v>4577.68</v>
      </c>
      <c r="I57" s="41">
        <f t="shared" si="31"/>
        <v>157.34900000000002</v>
      </c>
      <c r="J57" s="41">
        <f t="shared" si="31"/>
        <v>358.66</v>
      </c>
      <c r="K57" s="41">
        <f t="shared" si="31"/>
        <v>523.73</v>
      </c>
      <c r="L57" s="41">
        <f t="shared" si="31"/>
        <v>205.54500000000002</v>
      </c>
      <c r="M57" s="41">
        <f t="shared" si="31"/>
        <v>118.50999999999999</v>
      </c>
      <c r="N57" s="42">
        <f t="shared" si="31"/>
        <v>23.260999999999999</v>
      </c>
      <c r="P57" s="4" t="s">
        <v>18</v>
      </c>
      <c r="Q57" s="47">
        <f>SUM(Q21:Q55)</f>
        <v>6.6768099999999997</v>
      </c>
      <c r="R57" s="46">
        <f>Q57/4</f>
        <v>1.6692024999999999</v>
      </c>
    </row>
    <row r="58" spans="1:18" ht="17.25" customHeight="1" x14ac:dyDescent="0.2">
      <c r="F58" s="5" t="s">
        <v>10</v>
      </c>
      <c r="G58" s="43">
        <f>G57/4</f>
        <v>4803.454999999999</v>
      </c>
      <c r="H58" s="44">
        <f t="shared" ref="H58:N58" si="32">H57/4</f>
        <v>1144.42</v>
      </c>
      <c r="I58" s="44">
        <f t="shared" si="32"/>
        <v>39.337250000000004</v>
      </c>
      <c r="J58" s="44">
        <f t="shared" si="32"/>
        <v>89.665000000000006</v>
      </c>
      <c r="K58" s="44">
        <f t="shared" si="32"/>
        <v>130.9325</v>
      </c>
      <c r="L58" s="44">
        <f t="shared" si="32"/>
        <v>51.386250000000004</v>
      </c>
      <c r="M58" s="44">
        <f t="shared" si="32"/>
        <v>29.627499999999998</v>
      </c>
      <c r="N58" s="45">
        <f t="shared" si="32"/>
        <v>5.8152499999999998</v>
      </c>
    </row>
    <row r="61" spans="1:18" ht="14.25" customHeight="1" x14ac:dyDescent="0.2">
      <c r="B61" s="3"/>
      <c r="C61" s="48" t="s">
        <v>27</v>
      </c>
      <c r="D61" s="24" t="s">
        <v>28</v>
      </c>
      <c r="E61" s="24"/>
      <c r="F61" s="25"/>
    </row>
    <row r="62" spans="1:18" ht="14.25" customHeight="1" x14ac:dyDescent="0.2">
      <c r="C62" s="7"/>
      <c r="D62" s="16" t="s">
        <v>29</v>
      </c>
      <c r="E62" s="16"/>
      <c r="F62" s="17"/>
    </row>
    <row r="63" spans="1:18" ht="14.25" customHeight="1" x14ac:dyDescent="0.2">
      <c r="C63" s="7"/>
      <c r="D63" s="16" t="s">
        <v>30</v>
      </c>
      <c r="E63" s="16"/>
      <c r="F63" s="17"/>
    </row>
    <row r="64" spans="1:18" ht="14.25" customHeight="1" x14ac:dyDescent="0.2">
      <c r="C64" s="7"/>
      <c r="D64" s="16" t="s">
        <v>31</v>
      </c>
      <c r="E64" s="16"/>
      <c r="F64" s="17"/>
    </row>
    <row r="65" spans="3:6" ht="14.25" customHeight="1" x14ac:dyDescent="0.2">
      <c r="C65" s="10"/>
      <c r="D65" s="18" t="s">
        <v>32</v>
      </c>
      <c r="E65" s="18"/>
      <c r="F65" s="19"/>
    </row>
  </sheetData>
  <mergeCells count="37">
    <mergeCell ref="F4:N4"/>
    <mergeCell ref="F5:F6"/>
    <mergeCell ref="B23:B24"/>
    <mergeCell ref="B25:B26"/>
    <mergeCell ref="B51:B52"/>
    <mergeCell ref="B55:B56"/>
    <mergeCell ref="Q5:Q6"/>
    <mergeCell ref="R5:R6"/>
    <mergeCell ref="A55:A56"/>
    <mergeCell ref="A4:A6"/>
    <mergeCell ref="B4:E6"/>
    <mergeCell ref="B7:B8"/>
    <mergeCell ref="B9:B10"/>
    <mergeCell ref="B11:B12"/>
    <mergeCell ref="B13:B14"/>
    <mergeCell ref="B15:B16"/>
    <mergeCell ref="B17:B18"/>
    <mergeCell ref="B19:B20"/>
    <mergeCell ref="B21:B22"/>
    <mergeCell ref="O4:R4"/>
    <mergeCell ref="O5:P6"/>
    <mergeCell ref="A7:A20"/>
    <mergeCell ref="A21:A44"/>
    <mergeCell ref="A45:A54"/>
    <mergeCell ref="B27:B28"/>
    <mergeCell ref="B37:B38"/>
    <mergeCell ref="B41:B42"/>
    <mergeCell ref="B43:B44"/>
    <mergeCell ref="B45:B46"/>
    <mergeCell ref="B47:B48"/>
    <mergeCell ref="B49:B50"/>
    <mergeCell ref="B53:B54"/>
    <mergeCell ref="B29:B30"/>
    <mergeCell ref="B31:B32"/>
    <mergeCell ref="B39:B40"/>
    <mergeCell ref="B33:B34"/>
    <mergeCell ref="B35:B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Rita Torres</cp:lastModifiedBy>
  <dcterms:created xsi:type="dcterms:W3CDTF">2018-04-18T13:12:09Z</dcterms:created>
  <dcterms:modified xsi:type="dcterms:W3CDTF">2018-04-20T10:12:44Z</dcterms:modified>
</cp:coreProperties>
</file>