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Ementas\EcoCozinheiro\"/>
    </mc:Choice>
  </mc:AlternateContent>
  <xr:revisionPtr revIDLastSave="0" documentId="13_ncr:1_{24EFA484-C5DB-4B0B-8990-E3E4FC1CF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rada" sheetId="1" r:id="rId1"/>
    <sheet name="Prato Principal" sheetId="2" r:id="rId2"/>
    <sheet name="Sobremesa" sheetId="3" r:id="rId3"/>
    <sheet name="CálculosFinais" sheetId="4" r:id="rId4"/>
  </sheets>
  <externalReferences>
    <externalReference r:id="rId5"/>
  </externalReferences>
  <definedNames>
    <definedName name="_xlnm._FilterDatabase" localSheetId="0" hidden="1">Entrada!$C$4:$P$12</definedName>
    <definedName name="_xlnm._FilterDatabase" localSheetId="2" hidden="1">Sobremesa!$C$4:$Q$4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hIU7AziyOpRhMe1Rw5YY+x67lntw=="/>
    </ext>
  </extLst>
</workbook>
</file>

<file path=xl/calcChain.xml><?xml version="1.0" encoding="utf-8"?>
<calcChain xmlns="http://schemas.openxmlformats.org/spreadsheetml/2006/main">
  <c r="E7" i="4" l="1"/>
  <c r="F7" i="4"/>
  <c r="G7" i="4"/>
  <c r="H7" i="4"/>
  <c r="I7" i="4"/>
  <c r="J7" i="4"/>
  <c r="K7" i="4"/>
  <c r="Q5" i="4" s="1"/>
  <c r="L7" i="4"/>
  <c r="D7" i="4"/>
  <c r="J13" i="3"/>
  <c r="K13" i="3"/>
  <c r="L13" i="3"/>
  <c r="M13" i="3"/>
  <c r="N13" i="3"/>
  <c r="O13" i="3"/>
  <c r="P13" i="3"/>
  <c r="Q13" i="3"/>
  <c r="E6" i="4"/>
  <c r="F6" i="4"/>
  <c r="G6" i="4"/>
  <c r="H6" i="4"/>
  <c r="I6" i="4"/>
  <c r="J6" i="4"/>
  <c r="K6" i="4"/>
  <c r="L6" i="4"/>
  <c r="D6" i="4"/>
  <c r="L5" i="4"/>
  <c r="E5" i="4"/>
  <c r="F5" i="4"/>
  <c r="G5" i="4"/>
  <c r="H5" i="4"/>
  <c r="P5" i="4" s="1"/>
  <c r="I5" i="4"/>
  <c r="J5" i="4"/>
  <c r="K5" i="4"/>
  <c r="D5" i="4"/>
  <c r="M5" i="4" s="1"/>
  <c r="J11" i="3"/>
  <c r="K11" i="3"/>
  <c r="L11" i="3"/>
  <c r="M11" i="3"/>
  <c r="N11" i="3"/>
  <c r="O11" i="3"/>
  <c r="P11" i="3"/>
  <c r="Q11" i="3"/>
  <c r="I11" i="3"/>
  <c r="I13" i="3" s="1"/>
  <c r="I13" i="1"/>
  <c r="J13" i="1"/>
  <c r="K13" i="1"/>
  <c r="L13" i="1"/>
  <c r="L15" i="1" s="1"/>
  <c r="M13" i="1"/>
  <c r="N13" i="1"/>
  <c r="O13" i="1"/>
  <c r="P13" i="1"/>
  <c r="P15" i="1" s="1"/>
  <c r="H13" i="1"/>
  <c r="H15" i="1"/>
  <c r="G9" i="3"/>
  <c r="G8" i="3"/>
  <c r="G7" i="3"/>
  <c r="G6" i="3"/>
  <c r="G5" i="3"/>
  <c r="O17" i="2"/>
  <c r="K17" i="2"/>
  <c r="Q15" i="2"/>
  <c r="Q17" i="2" s="1"/>
  <c r="P15" i="2"/>
  <c r="P17" i="2" s="1"/>
  <c r="O15" i="2"/>
  <c r="N15" i="2"/>
  <c r="N17" i="2" s="1"/>
  <c r="M15" i="2"/>
  <c r="L15" i="2"/>
  <c r="L17" i="2" s="1"/>
  <c r="K15" i="2"/>
  <c r="J15" i="2"/>
  <c r="J17" i="2" s="1"/>
  <c r="I15" i="2"/>
  <c r="I17" i="2" s="1"/>
  <c r="O15" i="1"/>
  <c r="N15" i="1"/>
  <c r="K15" i="1"/>
  <c r="J15" i="1"/>
  <c r="I15" i="1"/>
  <c r="O5" i="4" l="1"/>
  <c r="N5" i="4"/>
  <c r="M15" i="1"/>
  <c r="M17" i="2"/>
</calcChain>
</file>

<file path=xl/sharedStrings.xml><?xml version="1.0" encoding="utf-8"?>
<sst xmlns="http://schemas.openxmlformats.org/spreadsheetml/2006/main" count="148" uniqueCount="54">
  <si>
    <t>Valores nutricionais por quantidade total utilizada</t>
  </si>
  <si>
    <t>Alimento</t>
  </si>
  <si>
    <t>Quantidade total utilizada</t>
  </si>
  <si>
    <t>Custo unitário
€</t>
  </si>
  <si>
    <t>Custo total €</t>
  </si>
  <si>
    <t>Componente alergénio</t>
  </si>
  <si>
    <t xml:space="preserve">Energia
[kcal] </t>
  </si>
  <si>
    <t xml:space="preserve">Energia
[kJ] </t>
  </si>
  <si>
    <t>Lípidos
[g]</t>
  </si>
  <si>
    <t xml:space="preserve">Ácidos gordos saturados
[g] </t>
  </si>
  <si>
    <t>Hidratos de carbono 
[g]</t>
  </si>
  <si>
    <t xml:space="preserve">Açúcares 
[g] </t>
  </si>
  <si>
    <t>Fibra  
[g]</t>
  </si>
  <si>
    <t xml:space="preserve">Proteínas 
[g] </t>
  </si>
  <si>
    <t>Sal  
[g]</t>
  </si>
  <si>
    <t>Laranja</t>
  </si>
  <si>
    <t>kg</t>
  </si>
  <si>
    <t>Abóbora</t>
  </si>
  <si>
    <t>Cebola</t>
  </si>
  <si>
    <t>Alho</t>
  </si>
  <si>
    <t>Batata</t>
  </si>
  <si>
    <t>Azeite</t>
  </si>
  <si>
    <t>l</t>
  </si>
  <si>
    <t>Coentros</t>
  </si>
  <si>
    <t>Sal</t>
  </si>
  <si>
    <t>q.b</t>
  </si>
  <si>
    <t>Valor total do compoente nutricional na refeição</t>
  </si>
  <si>
    <t>[kcal]</t>
  </si>
  <si>
    <t>[kj]</t>
  </si>
  <si>
    <t>[g]</t>
  </si>
  <si>
    <t>Valor por dose</t>
  </si>
  <si>
    <t>Bife de Atum</t>
  </si>
  <si>
    <t>Não</t>
  </si>
  <si>
    <t>Tomate Rosa</t>
  </si>
  <si>
    <t>coentros</t>
  </si>
  <si>
    <r>
      <rPr>
        <b/>
        <sz val="11"/>
        <color theme="1"/>
        <rFont val="Arial Narrow"/>
      </rPr>
      <t xml:space="preserve">Custo total </t>
    </r>
    <r>
      <rPr>
        <b/>
        <sz val="11"/>
        <color theme="1"/>
        <rFont val="Calibri"/>
      </rPr>
      <t>€</t>
    </r>
  </si>
  <si>
    <t>Ovo</t>
  </si>
  <si>
    <t>um</t>
  </si>
  <si>
    <t>Leite</t>
  </si>
  <si>
    <t>Farinha alfarroba</t>
  </si>
  <si>
    <t>Açúcar</t>
  </si>
  <si>
    <t>Dose por pessoa</t>
  </si>
  <si>
    <t>Entrada</t>
  </si>
  <si>
    <t>Prato Principal</t>
  </si>
  <si>
    <t>Sobremesa</t>
  </si>
  <si>
    <t>Fibras  
[g]</t>
  </si>
  <si>
    <t xml:space="preserve">Valor energético da refeição completa
[kcal] </t>
  </si>
  <si>
    <t xml:space="preserve">Valor energético da refeição completa
[kj] </t>
  </si>
  <si>
    <t xml:space="preserve">Valor energético dos Hidratos de carbono da refeição completa
[g] </t>
  </si>
  <si>
    <t>Valor energético dos Lípidos da refeição completa
[g]</t>
  </si>
  <si>
    <t>Cálculos Finais</t>
  </si>
  <si>
    <t xml:space="preserve">Valor energético das Protéinas da refeição completa
[g] </t>
  </si>
  <si>
    <t>Unidade</t>
  </si>
  <si>
    <t>Custo unitário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</si>
</sst>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_ * #,##0.00_)\ &quot;€&quot;_ ;_ * \(#,##0.00\)\ &quot;€&quot;_ ;_ * &quot;-&quot;??_)\ &quot;€&quot;_ ;_ @_ "/>
  </numFmts>
  <fonts count="29">
    <font>
      <sz val="11"/>
      <color theme="1"/>
      <name val="Calibri"/>
    </font>
    <font>
      <sz val="11"/>
      <color theme="1"/>
      <name val="Candara"/>
    </font>
    <font>
      <sz val="11"/>
      <name val="Calibri"/>
    </font>
    <font>
      <sz val="11"/>
      <color theme="1"/>
      <name val="Arial"/>
    </font>
    <font>
      <sz val="11"/>
      <color theme="1"/>
      <name val="Arial Narrow"/>
    </font>
    <font>
      <b/>
      <sz val="11"/>
      <color rgb="FF000000"/>
      <name val="Arial Narrow"/>
    </font>
    <font>
      <b/>
      <sz val="11"/>
      <color theme="1"/>
      <name val="Arial Narrow"/>
    </font>
    <font>
      <b/>
      <sz val="14"/>
      <color theme="1"/>
      <name val="Arial Narrow"/>
    </font>
    <font>
      <sz val="11"/>
      <color rgb="FF000000"/>
      <name val="Arial Narrow"/>
    </font>
    <font>
      <sz val="11"/>
      <color theme="1"/>
      <name val="Calibri"/>
    </font>
    <font>
      <sz val="11"/>
      <color theme="1"/>
      <name val="&quot;Arial Narrow&quot;"/>
    </font>
    <font>
      <b/>
      <sz val="12"/>
      <color theme="1"/>
      <name val="Calibri"/>
    </font>
    <font>
      <sz val="8"/>
      <color theme="1"/>
      <name val="Calibri"/>
    </font>
    <font>
      <b/>
      <sz val="11"/>
      <color theme="1"/>
      <name val="Calibri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C000"/>
        <bgColor rgb="FFFFC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4B083"/>
      </patternFill>
    </fill>
    <fill>
      <patternFill patternType="solid">
        <fgColor theme="5" tint="0.59999389629810485"/>
        <bgColor rgb="FFA8D08D"/>
      </patternFill>
    </fill>
    <fill>
      <patternFill patternType="solid">
        <fgColor rgb="FFFFC000"/>
        <bgColor rgb="FFA8D08D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4" fillId="3" borderId="5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/>
    <xf numFmtId="164" fontId="15" fillId="0" borderId="9" xfId="0" applyNumberFormat="1" applyFont="1" applyBorder="1" applyAlignment="1">
      <alignment horizontal="left" vertical="top"/>
    </xf>
    <xf numFmtId="2" fontId="15" fillId="0" borderId="9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2" fontId="18" fillId="3" borderId="9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Border="1" applyAlignment="1"/>
    <xf numFmtId="165" fontId="15" fillId="0" borderId="9" xfId="0" applyNumberFormat="1" applyFont="1" applyBorder="1" applyAlignment="1">
      <alignment horizontal="left" vertical="top"/>
    </xf>
    <xf numFmtId="0" fontId="15" fillId="3" borderId="9" xfId="0" applyFont="1" applyFill="1" applyBorder="1" applyAlignment="1">
      <alignment horizontal="center"/>
    </xf>
    <xf numFmtId="2" fontId="15" fillId="3" borderId="9" xfId="0" applyNumberFormat="1" applyFont="1" applyFill="1" applyBorder="1" applyAlignment="1">
      <alignment horizont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left"/>
    </xf>
    <xf numFmtId="164" fontId="15" fillId="3" borderId="9" xfId="0" applyNumberFormat="1" applyFont="1" applyFill="1" applyBorder="1" applyAlignment="1">
      <alignment horizontal="center"/>
    </xf>
    <xf numFmtId="0" fontId="15" fillId="7" borderId="9" xfId="0" applyFont="1" applyFill="1" applyBorder="1" applyAlignment="1"/>
    <xf numFmtId="164" fontId="15" fillId="7" borderId="9" xfId="0" applyNumberFormat="1" applyFont="1" applyFill="1" applyBorder="1" applyAlignment="1">
      <alignment horizontal="left" vertical="top"/>
    </xf>
    <xf numFmtId="2" fontId="15" fillId="7" borderId="9" xfId="0" applyNumberFormat="1" applyFont="1" applyFill="1" applyBorder="1" applyAlignment="1">
      <alignment horizontal="left"/>
    </xf>
    <xf numFmtId="164" fontId="15" fillId="7" borderId="9" xfId="0" applyNumberFormat="1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165" fontId="15" fillId="7" borderId="9" xfId="0" applyNumberFormat="1" applyFont="1" applyFill="1" applyBorder="1" applyAlignment="1">
      <alignment horizontal="left" vertical="top"/>
    </xf>
    <xf numFmtId="164" fontId="15" fillId="7" borderId="9" xfId="0" applyNumberFormat="1" applyFont="1" applyFill="1" applyBorder="1" applyAlignment="1">
      <alignment horizontal="left"/>
    </xf>
    <xf numFmtId="4" fontId="19" fillId="7" borderId="6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65" fontId="15" fillId="0" borderId="9" xfId="0" applyNumberFormat="1" applyFont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164" fontId="3" fillId="0" borderId="9" xfId="0" applyNumberFormat="1" applyFont="1" applyBorder="1"/>
    <xf numFmtId="164" fontId="3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/>
    <xf numFmtId="0" fontId="4" fillId="0" borderId="9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left" vertical="center"/>
    </xf>
    <xf numFmtId="1" fontId="22" fillId="5" borderId="9" xfId="0" applyNumberFormat="1" applyFont="1" applyFill="1" applyBorder="1" applyAlignment="1">
      <alignment horizontal="center" vertical="center" wrapText="1"/>
    </xf>
    <xf numFmtId="165" fontId="22" fillId="5" borderId="9" xfId="0" applyNumberFormat="1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left" vertical="center"/>
    </xf>
    <xf numFmtId="1" fontId="22" fillId="9" borderId="9" xfId="0" applyNumberFormat="1" applyFont="1" applyFill="1" applyBorder="1" applyAlignment="1">
      <alignment horizontal="center" vertical="center" wrapText="1"/>
    </xf>
    <xf numFmtId="165" fontId="22" fillId="9" borderId="9" xfId="0" applyNumberFormat="1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left" vertical="center"/>
    </xf>
    <xf numFmtId="1" fontId="22" fillId="10" borderId="9" xfId="0" applyNumberFormat="1" applyFont="1" applyFill="1" applyBorder="1" applyAlignment="1">
      <alignment horizontal="center" vertical="center" wrapText="1"/>
    </xf>
    <xf numFmtId="165" fontId="22" fillId="10" borderId="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/>
    <xf numFmtId="165" fontId="18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164" fontId="19" fillId="3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/>
    <xf numFmtId="0" fontId="17" fillId="0" borderId="8" xfId="0" applyFont="1" applyBorder="1"/>
    <xf numFmtId="0" fontId="18" fillId="0" borderId="0" xfId="0" applyFont="1" applyAlignment="1">
      <alignment horizontal="center" vertical="center"/>
    </xf>
    <xf numFmtId="164" fontId="19" fillId="7" borderId="2" xfId="0" applyNumberFormat="1" applyFont="1" applyFill="1" applyBorder="1" applyAlignment="1">
      <alignment horizontal="center" vertical="center" wrapText="1"/>
    </xf>
    <xf numFmtId="0" fontId="17" fillId="7" borderId="3" xfId="0" applyFont="1" applyFill="1" applyBorder="1"/>
    <xf numFmtId="0" fontId="6" fillId="0" borderId="0" xfId="0" applyFont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5" fontId="18" fillId="0" borderId="0" xfId="0" applyNumberFormat="1" applyFont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  <xf numFmtId="165" fontId="8" fillId="0" borderId="0" xfId="0" applyNumberFormat="1" applyFont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8" fillId="0" borderId="0" xfId="0" applyFont="1" applyAlignment="1">
      <alignment horizontal="center" vertical="center"/>
    </xf>
    <xf numFmtId="164" fontId="20" fillId="7" borderId="2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/>
    <xf numFmtId="0" fontId="26" fillId="0" borderId="0" xfId="0" applyFont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0" fontId="25" fillId="0" borderId="9" xfId="0" applyFont="1" applyBorder="1"/>
    <xf numFmtId="0" fontId="12" fillId="0" borderId="0" xfId="0" applyFont="1" applyAlignment="1">
      <alignment horizontal="center" vertical="center" wrapText="1"/>
    </xf>
    <xf numFmtId="2" fontId="15" fillId="7" borderId="9" xfId="0" applyNumberFormat="1" applyFont="1" applyFill="1" applyBorder="1" applyAlignment="1">
      <alignment horizontal="center"/>
    </xf>
    <xf numFmtId="165" fontId="15" fillId="7" borderId="9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28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57150</xdr:rowOff>
    </xdr:from>
    <xdr:ext cx="904875" cy="8477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</xdr:row>
      <xdr:rowOff>76200</xdr:rowOff>
    </xdr:from>
    <xdr:ext cx="923925" cy="9239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</xdr:row>
      <xdr:rowOff>866775</xdr:rowOff>
    </xdr:from>
    <xdr:ext cx="876300" cy="609600"/>
    <xdr:pic>
      <xdr:nvPicPr>
        <xdr:cNvPr id="4" name="image2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3</xdr:row>
      <xdr:rowOff>800100</xdr:rowOff>
    </xdr:from>
    <xdr:ext cx="87630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2</xdr:row>
      <xdr:rowOff>209550</xdr:rowOff>
    </xdr:from>
    <xdr:ext cx="904875" cy="8953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8</xdr:row>
      <xdr:rowOff>114300</xdr:rowOff>
    </xdr:from>
    <xdr:ext cx="819150" cy="762000"/>
    <xdr:pic>
      <xdr:nvPicPr>
        <xdr:cNvPr id="4" name="image1.png" title="Imagem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4</xdr:row>
      <xdr:rowOff>180975</xdr:rowOff>
    </xdr:from>
    <xdr:ext cx="756708" cy="645583"/>
    <xdr:pic>
      <xdr:nvPicPr>
        <xdr:cNvPr id="5" name="image2.png">
          <a:extLst>
            <a:ext uri="{FF2B5EF4-FFF2-40B4-BE49-F238E27FC236}">
              <a16:creationId xmlns:a16="http://schemas.microsoft.com/office/drawing/2014/main" id="{5BDE8BEB-EE13-4CAD-85AC-856DB7E65E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438275"/>
          <a:ext cx="756708" cy="64558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3</xdr:row>
      <xdr:rowOff>742950</xdr:rowOff>
    </xdr:from>
    <xdr:ext cx="87630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2</xdr:row>
      <xdr:rowOff>171450</xdr:rowOff>
    </xdr:from>
    <xdr:ext cx="904875" cy="8953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6</xdr:row>
      <xdr:rowOff>133350</xdr:rowOff>
    </xdr:from>
    <xdr:ext cx="92392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3</xdr:row>
      <xdr:rowOff>809625</xdr:rowOff>
    </xdr:from>
    <xdr:ext cx="756708" cy="645583"/>
    <xdr:pic>
      <xdr:nvPicPr>
        <xdr:cNvPr id="6" name="image2.png">
          <a:extLst>
            <a:ext uri="{FF2B5EF4-FFF2-40B4-BE49-F238E27FC236}">
              <a16:creationId xmlns:a16="http://schemas.microsoft.com/office/drawing/2014/main" id="{5A258149-DF7C-4B61-8898-A7CA362C7D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457325"/>
          <a:ext cx="756708" cy="645583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227542</xdr:colOff>
      <xdr:row>3</xdr:row>
      <xdr:rowOff>1121833</xdr:rowOff>
    </xdr:from>
    <xdr:ext cx="756708" cy="645583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542" y="2286000"/>
          <a:ext cx="756708" cy="645583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</xdr:row>
      <xdr:rowOff>66675</xdr:rowOff>
    </xdr:from>
    <xdr:ext cx="904875" cy="9048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6</xdr:row>
      <xdr:rowOff>85725</xdr:rowOff>
    </xdr:from>
    <xdr:ext cx="781050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a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rato Principal"/>
      <sheetName val="Sobremesa"/>
      <sheetName val="CálculosFinais"/>
    </sheetNames>
    <sheetDataSet>
      <sheetData sheetId="0"/>
      <sheetData sheetId="1">
        <row r="14">
          <cell r="H14"/>
        </row>
        <row r="15">
          <cell r="I15">
            <v>926</v>
          </cell>
          <cell r="J15">
            <v>3869.5</v>
          </cell>
          <cell r="K15">
            <v>26.430000000000003</v>
          </cell>
          <cell r="L15">
            <v>4.4969999999999999</v>
          </cell>
          <cell r="M15">
            <v>37.769999999999996</v>
          </cell>
          <cell r="N15">
            <v>5.76</v>
          </cell>
          <cell r="O15">
            <v>3.9699999999999998</v>
          </cell>
          <cell r="P15">
            <v>90.149999999999991</v>
          </cell>
          <cell r="Q15">
            <v>2.84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2:P1000"/>
  <sheetViews>
    <sheetView showGridLines="0" tabSelected="1" zoomScale="90" zoomScaleNormal="90" workbookViewId="0">
      <selection activeCell="R5" sqref="R5"/>
    </sheetView>
  </sheetViews>
  <sheetFormatPr defaultColWidth="14.42578125" defaultRowHeight="15" customHeight="1"/>
  <cols>
    <col min="1" max="2" width="8.7109375" customWidth="1"/>
    <col min="3" max="3" width="11" customWidth="1"/>
    <col min="4" max="4" width="13.7109375" customWidth="1"/>
    <col min="5" max="5" width="10.85546875" customWidth="1"/>
    <col min="6" max="7" width="13.5703125" customWidth="1"/>
    <col min="8" max="10" width="8.7109375" customWidth="1"/>
    <col min="11" max="11" width="11" customWidth="1"/>
    <col min="12" max="14" width="8.7109375" customWidth="1"/>
    <col min="15" max="15" width="10.28515625" customWidth="1"/>
    <col min="16" max="26" width="8.7109375" customWidth="1"/>
  </cols>
  <sheetData>
    <row r="2" spans="3:16" ht="15.75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29.25" customHeight="1" thickTop="1" thickBot="1">
      <c r="C3" s="96"/>
      <c r="D3" s="97"/>
      <c r="E3" s="96"/>
      <c r="F3" s="97"/>
      <c r="G3" s="130"/>
      <c r="H3" s="127" t="s">
        <v>0</v>
      </c>
      <c r="I3" s="128"/>
      <c r="J3" s="128"/>
      <c r="K3" s="128"/>
      <c r="L3" s="128"/>
      <c r="M3" s="128"/>
      <c r="N3" s="128"/>
      <c r="O3" s="128"/>
      <c r="P3" s="129"/>
    </row>
    <row r="4" spans="3:16" ht="76.5" thickTop="1" thickBot="1">
      <c r="C4" s="27" t="s">
        <v>1</v>
      </c>
      <c r="D4" s="28" t="s">
        <v>2</v>
      </c>
      <c r="E4" s="28" t="s">
        <v>52</v>
      </c>
      <c r="F4" s="28" t="s">
        <v>53</v>
      </c>
      <c r="G4" s="28" t="s">
        <v>4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</row>
    <row r="5" spans="3:16" ht="16.5" thickTop="1" thickBot="1">
      <c r="C5" s="29" t="s">
        <v>15</v>
      </c>
      <c r="D5" s="30">
        <v>0.15</v>
      </c>
      <c r="E5" s="31" t="s">
        <v>16</v>
      </c>
      <c r="F5" s="32">
        <v>0.95</v>
      </c>
      <c r="G5" s="33">
        <v>0.14249999999999999</v>
      </c>
      <c r="H5" s="34">
        <v>71</v>
      </c>
      <c r="I5" s="35">
        <v>295</v>
      </c>
      <c r="J5" s="34">
        <v>0.18</v>
      </c>
      <c r="K5" s="34">
        <v>2.1999999999999999E-2</v>
      </c>
      <c r="L5" s="34">
        <v>17.62</v>
      </c>
      <c r="M5" s="34">
        <v>14.02</v>
      </c>
      <c r="N5" s="34">
        <v>3.6</v>
      </c>
      <c r="O5" s="34">
        <v>1.41</v>
      </c>
      <c r="P5" s="34">
        <v>0</v>
      </c>
    </row>
    <row r="6" spans="3:16" ht="16.5" thickTop="1" thickBot="1">
      <c r="C6" s="47" t="s">
        <v>17</v>
      </c>
      <c r="D6" s="48">
        <v>0.8</v>
      </c>
      <c r="E6" s="49" t="s">
        <v>16</v>
      </c>
      <c r="F6" s="50">
        <v>0.59</v>
      </c>
      <c r="G6" s="51">
        <v>0.47199999999999998</v>
      </c>
      <c r="H6" s="36">
        <v>208</v>
      </c>
      <c r="I6" s="37">
        <v>870</v>
      </c>
      <c r="J6" s="38">
        <v>0.8</v>
      </c>
      <c r="K6" s="36">
        <v>0.41599999999999998</v>
      </c>
      <c r="L6" s="36">
        <v>52</v>
      </c>
      <c r="M6" s="36">
        <v>10.88</v>
      </c>
      <c r="N6" s="36">
        <v>4</v>
      </c>
      <c r="O6" s="36">
        <v>8</v>
      </c>
      <c r="P6" s="36">
        <v>0.02</v>
      </c>
    </row>
    <row r="7" spans="3:16" ht="16.5" thickTop="1" thickBot="1">
      <c r="C7" s="39" t="s">
        <v>18</v>
      </c>
      <c r="D7" s="40">
        <v>0.08</v>
      </c>
      <c r="E7" s="31" t="s">
        <v>16</v>
      </c>
      <c r="F7" s="32">
        <v>0.45</v>
      </c>
      <c r="G7" s="33">
        <v>3.5999999999999997E-2</v>
      </c>
      <c r="H7" s="34">
        <v>34</v>
      </c>
      <c r="I7" s="34">
        <v>141</v>
      </c>
      <c r="J7" s="34">
        <v>0.06</v>
      </c>
      <c r="K7" s="34">
        <v>2.1000000000000001E-2</v>
      </c>
      <c r="L7" s="34">
        <v>8.09</v>
      </c>
      <c r="M7" s="34">
        <v>3.42</v>
      </c>
      <c r="N7" s="34">
        <v>1.1000000000000001</v>
      </c>
      <c r="O7" s="34">
        <v>0.74</v>
      </c>
      <c r="P7" s="34">
        <v>0.01</v>
      </c>
    </row>
    <row r="8" spans="3:16" ht="16.5" thickTop="1" thickBot="1">
      <c r="C8" s="47" t="s">
        <v>19</v>
      </c>
      <c r="D8" s="52">
        <v>0.03</v>
      </c>
      <c r="E8" s="49" t="s">
        <v>16</v>
      </c>
      <c r="F8" s="50">
        <v>2.69</v>
      </c>
      <c r="G8" s="51">
        <v>8.0699999999999994E-2</v>
      </c>
      <c r="H8" s="41">
        <v>45</v>
      </c>
      <c r="I8" s="42">
        <v>187</v>
      </c>
      <c r="J8" s="42">
        <v>0.15</v>
      </c>
      <c r="K8" s="41">
        <v>2.7E-2</v>
      </c>
      <c r="L8" s="41">
        <v>9.92</v>
      </c>
      <c r="M8" s="41">
        <v>0.3</v>
      </c>
      <c r="N8" s="41">
        <v>0.6</v>
      </c>
      <c r="O8" s="41">
        <v>1.91</v>
      </c>
      <c r="P8" s="41">
        <v>0.01</v>
      </c>
    </row>
    <row r="9" spans="3:16" ht="16.5" thickTop="1" thickBot="1">
      <c r="C9" s="29" t="s">
        <v>20</v>
      </c>
      <c r="D9" s="30">
        <v>0.15</v>
      </c>
      <c r="E9" s="31" t="s">
        <v>16</v>
      </c>
      <c r="F9" s="32">
        <v>0.45</v>
      </c>
      <c r="G9" s="33">
        <v>6.7500000000000004E-2</v>
      </c>
      <c r="H9" s="34">
        <v>131</v>
      </c>
      <c r="I9" s="35">
        <v>546</v>
      </c>
      <c r="J9" s="43">
        <v>0.15</v>
      </c>
      <c r="K9" s="34">
        <v>3.9E-2</v>
      </c>
      <c r="L9" s="43">
        <v>30.2</v>
      </c>
      <c r="M9" s="43">
        <v>1.3</v>
      </c>
      <c r="N9" s="43">
        <v>3</v>
      </c>
      <c r="O9" s="43">
        <v>2.8</v>
      </c>
      <c r="P9" s="43">
        <v>0.9</v>
      </c>
    </row>
    <row r="10" spans="3:16" ht="16.5" thickTop="1" thickBot="1">
      <c r="C10" s="47" t="s">
        <v>21</v>
      </c>
      <c r="D10" s="48">
        <v>0.08</v>
      </c>
      <c r="E10" s="49" t="s">
        <v>22</v>
      </c>
      <c r="F10" s="50">
        <v>2.48</v>
      </c>
      <c r="G10" s="51">
        <v>0.19839999999999999</v>
      </c>
      <c r="H10" s="36">
        <v>119</v>
      </c>
      <c r="I10" s="37">
        <v>499</v>
      </c>
      <c r="J10" s="38">
        <v>13.5</v>
      </c>
      <c r="K10" s="38">
        <v>1.8640000000000001</v>
      </c>
      <c r="L10" s="38">
        <v>0</v>
      </c>
      <c r="M10" s="36">
        <v>0</v>
      </c>
      <c r="N10" s="38">
        <v>0</v>
      </c>
      <c r="O10" s="36">
        <v>0</v>
      </c>
      <c r="P10" s="38">
        <v>0</v>
      </c>
    </row>
    <row r="11" spans="3:16" ht="16.5" thickTop="1" thickBot="1">
      <c r="C11" s="29" t="s">
        <v>23</v>
      </c>
      <c r="D11" s="30">
        <v>0.05</v>
      </c>
      <c r="E11" s="31" t="s">
        <v>16</v>
      </c>
      <c r="F11" s="32">
        <v>3</v>
      </c>
      <c r="G11" s="33">
        <v>0.15</v>
      </c>
      <c r="H11" s="33">
        <v>14</v>
      </c>
      <c r="I11" s="44">
        <v>58.5</v>
      </c>
      <c r="J11" s="44">
        <v>0.3</v>
      </c>
      <c r="K11" s="33">
        <v>0.05</v>
      </c>
      <c r="L11" s="33">
        <v>0.9</v>
      </c>
      <c r="M11" s="33">
        <v>0.65</v>
      </c>
      <c r="N11" s="33">
        <v>1.45</v>
      </c>
      <c r="O11" s="33">
        <v>1.2</v>
      </c>
      <c r="P11" s="32">
        <v>0.05</v>
      </c>
    </row>
    <row r="12" spans="3:16" ht="16.5" thickTop="1" thickBot="1">
      <c r="C12" s="47" t="s">
        <v>24</v>
      </c>
      <c r="D12" s="53" t="s">
        <v>25</v>
      </c>
      <c r="E12" s="50"/>
      <c r="F12" s="50">
        <v>0</v>
      </c>
      <c r="G12" s="51">
        <v>0</v>
      </c>
      <c r="H12" s="41">
        <v>0</v>
      </c>
      <c r="I12" s="42">
        <v>0</v>
      </c>
      <c r="J12" s="42">
        <v>0</v>
      </c>
      <c r="K12" s="41">
        <v>0</v>
      </c>
      <c r="L12" s="42">
        <v>0</v>
      </c>
      <c r="M12" s="42">
        <v>0</v>
      </c>
      <c r="N12" s="41">
        <v>0</v>
      </c>
      <c r="O12" s="42">
        <v>0</v>
      </c>
      <c r="P12" s="46">
        <v>0.39</v>
      </c>
    </row>
    <row r="13" spans="3:16" ht="36.75" customHeight="1" thickTop="1" thickBot="1">
      <c r="C13" s="98"/>
      <c r="D13" s="99"/>
      <c r="E13" s="100" t="s">
        <v>26</v>
      </c>
      <c r="F13" s="101"/>
      <c r="G13" s="102"/>
      <c r="H13" s="26">
        <f>SUM(H5:H12)</f>
        <v>622</v>
      </c>
      <c r="I13" s="26">
        <f t="shared" ref="I13:P13" si="0">SUM(I5:I12)</f>
        <v>2596.5</v>
      </c>
      <c r="J13" s="26">
        <f t="shared" si="0"/>
        <v>15.14</v>
      </c>
      <c r="K13" s="26">
        <f t="shared" si="0"/>
        <v>2.4390000000000001</v>
      </c>
      <c r="L13" s="26">
        <f t="shared" si="0"/>
        <v>118.73000000000002</v>
      </c>
      <c r="M13" s="26">
        <f t="shared" si="0"/>
        <v>30.57</v>
      </c>
      <c r="N13" s="26">
        <f t="shared" si="0"/>
        <v>13.749999999999998</v>
      </c>
      <c r="O13" s="26">
        <f t="shared" si="0"/>
        <v>16.059999999999999</v>
      </c>
      <c r="P13" s="26">
        <f t="shared" si="0"/>
        <v>1.3800000000000001</v>
      </c>
    </row>
    <row r="14" spans="3:16" ht="15.75" thickBot="1">
      <c r="C14" s="103"/>
      <c r="D14" s="97"/>
      <c r="E14" s="21"/>
      <c r="F14" s="21"/>
      <c r="G14" s="22"/>
      <c r="H14" s="17" t="s">
        <v>27</v>
      </c>
      <c r="I14" s="17" t="s">
        <v>28</v>
      </c>
      <c r="J14" s="17" t="s">
        <v>29</v>
      </c>
      <c r="K14" s="17" t="s">
        <v>29</v>
      </c>
      <c r="L14" s="17" t="s">
        <v>29</v>
      </c>
      <c r="M14" s="17" t="s">
        <v>29</v>
      </c>
      <c r="N14" s="17" t="s">
        <v>29</v>
      </c>
      <c r="O14" s="17" t="s">
        <v>29</v>
      </c>
      <c r="P14" s="17" t="s">
        <v>29</v>
      </c>
    </row>
    <row r="15" spans="3:16">
      <c r="C15" s="23"/>
      <c r="D15" s="23"/>
      <c r="E15" s="104" t="s">
        <v>30</v>
      </c>
      <c r="F15" s="105"/>
      <c r="G15" s="105"/>
      <c r="H15" s="54">
        <f>+H13/2</f>
        <v>311</v>
      </c>
      <c r="I15" s="54">
        <f t="shared" ref="I15:P15" si="1">+I13/10</f>
        <v>259.64999999999998</v>
      </c>
      <c r="J15" s="54">
        <f t="shared" si="1"/>
        <v>1.514</v>
      </c>
      <c r="K15" s="54">
        <f t="shared" si="1"/>
        <v>0.24390000000000001</v>
      </c>
      <c r="L15" s="54">
        <f t="shared" si="1"/>
        <v>11.873000000000001</v>
      </c>
      <c r="M15" s="54">
        <f t="shared" si="1"/>
        <v>3.0569999999999999</v>
      </c>
      <c r="N15" s="54">
        <f t="shared" si="1"/>
        <v>1.3749999999999998</v>
      </c>
      <c r="O15" s="54">
        <f t="shared" si="1"/>
        <v>1.6059999999999999</v>
      </c>
      <c r="P15" s="54">
        <f t="shared" si="1"/>
        <v>0.13800000000000001</v>
      </c>
    </row>
    <row r="16" spans="3:16">
      <c r="C16" s="23"/>
      <c r="D16" s="23"/>
      <c r="E16" s="24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6.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2:16" ht="16.5">
      <c r="B18" s="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3"/>
      <c r="O18" s="4"/>
      <c r="P18" s="4"/>
    </row>
    <row r="19" spans="2:16" ht="16.5">
      <c r="B19" s="2"/>
      <c r="C19" s="95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3"/>
      <c r="O19" s="4"/>
      <c r="P19" s="4"/>
    </row>
    <row r="20" spans="2:16" ht="16.5">
      <c r="B20" s="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3"/>
      <c r="O20" s="4"/>
      <c r="P20" s="4"/>
    </row>
    <row r="21" spans="2:16" ht="15.75" customHeight="1"/>
    <row r="22" spans="2:16" ht="15.75" customHeight="1"/>
    <row r="23" spans="2:16" ht="15.75" customHeight="1"/>
    <row r="24" spans="2:16" ht="15.75" customHeight="1"/>
    <row r="25" spans="2:16" ht="15.75" customHeight="1"/>
    <row r="26" spans="2:16" ht="15.75" customHeight="1"/>
    <row r="27" spans="2:16" ht="15.75" customHeight="1"/>
    <row r="28" spans="2:16" ht="15.75" customHeight="1"/>
    <row r="29" spans="2:16" ht="15.75" customHeight="1"/>
    <row r="30" spans="2:16" ht="15.75" customHeight="1"/>
    <row r="31" spans="2:16" ht="15.75" customHeight="1"/>
    <row r="32" spans="2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8:M18"/>
    <mergeCell ref="C19:M20"/>
    <mergeCell ref="C3:D3"/>
    <mergeCell ref="E3:F3"/>
    <mergeCell ref="C13:D13"/>
    <mergeCell ref="E13:G13"/>
    <mergeCell ref="C14:D14"/>
    <mergeCell ref="E15:G15"/>
    <mergeCell ref="H3:P3"/>
  </mergeCells>
  <conditionalFormatting sqref="G5:G12">
    <cfRule type="cellIs" dxfId="2" priority="1" stopIfTrue="1" operator="equal">
      <formula>"Sim"</formula>
    </cfRule>
  </conditionalFormatting>
  <dataValidations count="1">
    <dataValidation type="list" allowBlank="1" showErrorMessage="1" sqref="G5:G12" xr:uid="{00000000-0002-0000-0000-000000000000}">
      <formula1>$L$2:$L$4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Q1002"/>
  <sheetViews>
    <sheetView showGridLines="0" workbookViewId="0">
      <selection activeCell="S15" sqref="S15"/>
    </sheetView>
  </sheetViews>
  <sheetFormatPr defaultColWidth="14.42578125" defaultRowHeight="15" customHeight="1"/>
  <cols>
    <col min="1" max="2" width="8.7109375" customWidth="1"/>
    <col min="3" max="3" width="14.7109375" customWidth="1"/>
    <col min="4" max="4" width="13.28515625" customWidth="1"/>
    <col min="5" max="7" width="8.7109375" customWidth="1"/>
    <col min="8" max="8" width="14" customWidth="1"/>
    <col min="9" max="11" width="8.7109375" customWidth="1"/>
    <col min="12" max="12" width="12" customWidth="1"/>
    <col min="13" max="13" width="9.28515625" customWidth="1"/>
    <col min="14" max="14" width="10" customWidth="1"/>
    <col min="15" max="15" width="8.7109375" customWidth="1"/>
    <col min="16" max="16" width="10.42578125" customWidth="1"/>
    <col min="17" max="26" width="8.7109375" customWidth="1"/>
  </cols>
  <sheetData>
    <row r="1" spans="3:17" ht="6" customHeight="1"/>
    <row r="2" spans="3:17" ht="6" customHeight="1" thickBot="1"/>
    <row r="3" spans="3:17" ht="33.75" customHeight="1" thickTop="1" thickBot="1">
      <c r="C3" s="106"/>
      <c r="D3" s="94"/>
      <c r="E3" s="6"/>
      <c r="F3" s="106"/>
      <c r="G3" s="94"/>
      <c r="H3" s="107" t="s">
        <v>0</v>
      </c>
      <c r="I3" s="108"/>
      <c r="J3" s="108"/>
      <c r="K3" s="108"/>
      <c r="L3" s="108"/>
      <c r="M3" s="108"/>
      <c r="N3" s="108"/>
      <c r="O3" s="108"/>
      <c r="P3" s="108"/>
      <c r="Q3" s="109"/>
    </row>
    <row r="4" spans="3:17" ht="61.5" thickTop="1" thickBot="1">
      <c r="C4" s="27" t="s">
        <v>1</v>
      </c>
      <c r="D4" s="28" t="s">
        <v>2</v>
      </c>
      <c r="E4" s="28" t="s">
        <v>52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8" t="s">
        <v>14</v>
      </c>
    </row>
    <row r="5" spans="3:17" ht="16.5" thickTop="1" thickBot="1">
      <c r="C5" s="29" t="s">
        <v>31</v>
      </c>
      <c r="D5" s="45">
        <v>0.3</v>
      </c>
      <c r="E5" s="45" t="s">
        <v>16</v>
      </c>
      <c r="F5" s="44">
        <v>8.59</v>
      </c>
      <c r="G5" s="32">
        <v>2.577</v>
      </c>
      <c r="H5" s="57" t="s">
        <v>32</v>
      </c>
      <c r="I5" s="34">
        <v>459</v>
      </c>
      <c r="J5" s="35">
        <v>1920</v>
      </c>
      <c r="K5" s="34">
        <v>11.88</v>
      </c>
      <c r="L5" s="34">
        <v>2.4329999999999998</v>
      </c>
      <c r="M5" s="34">
        <v>1.23</v>
      </c>
      <c r="N5" s="34">
        <v>0.27</v>
      </c>
      <c r="O5" s="34">
        <v>0</v>
      </c>
      <c r="P5" s="34">
        <v>81.900000000000006</v>
      </c>
      <c r="Q5" s="34">
        <v>2.74</v>
      </c>
    </row>
    <row r="6" spans="3:17" ht="16.5" thickTop="1" thickBot="1">
      <c r="C6" s="47" t="s">
        <v>20</v>
      </c>
      <c r="D6" s="53">
        <v>0.3</v>
      </c>
      <c r="E6" s="53" t="s">
        <v>16</v>
      </c>
      <c r="F6" s="125">
        <v>0.45</v>
      </c>
      <c r="G6" s="50">
        <v>0.13500000000000001</v>
      </c>
      <c r="H6" s="58" t="s">
        <v>32</v>
      </c>
      <c r="I6" s="36">
        <v>262</v>
      </c>
      <c r="J6" s="37">
        <v>1092</v>
      </c>
      <c r="K6" s="38">
        <v>0.3</v>
      </c>
      <c r="L6" s="36">
        <v>5.3999999999999999E-2</v>
      </c>
      <c r="M6" s="36">
        <v>19.84</v>
      </c>
      <c r="N6" s="36">
        <v>0.6</v>
      </c>
      <c r="O6" s="36">
        <v>0.12</v>
      </c>
      <c r="P6" s="36">
        <v>3.82</v>
      </c>
      <c r="Q6" s="36">
        <v>0.02</v>
      </c>
    </row>
    <row r="7" spans="3:17" ht="16.5" thickTop="1" thickBot="1">
      <c r="C7" s="39" t="s">
        <v>33</v>
      </c>
      <c r="D7" s="59">
        <v>0.15</v>
      </c>
      <c r="E7" s="45" t="s">
        <v>16</v>
      </c>
      <c r="F7" s="44">
        <v>0.99</v>
      </c>
      <c r="G7" s="32">
        <v>0.14849999999999999</v>
      </c>
      <c r="H7" s="57" t="s">
        <v>32</v>
      </c>
      <c r="I7" s="34">
        <v>27</v>
      </c>
      <c r="J7" s="34">
        <v>113</v>
      </c>
      <c r="K7" s="34">
        <v>0.3</v>
      </c>
      <c r="L7" s="34">
        <v>6.9000000000000006E-2</v>
      </c>
      <c r="M7" s="34">
        <v>5.88</v>
      </c>
      <c r="N7" s="34">
        <v>3.94</v>
      </c>
      <c r="O7" s="34">
        <v>1.8</v>
      </c>
      <c r="P7" s="34">
        <v>1.32</v>
      </c>
      <c r="Q7" s="34">
        <v>0.02</v>
      </c>
    </row>
    <row r="8" spans="3:17" ht="16.5" thickTop="1" thickBot="1">
      <c r="C8" s="47" t="s">
        <v>19</v>
      </c>
      <c r="D8" s="126">
        <v>0.03</v>
      </c>
      <c r="E8" s="53" t="s">
        <v>16</v>
      </c>
      <c r="F8" s="125">
        <v>3.8</v>
      </c>
      <c r="G8" s="50">
        <v>0.114</v>
      </c>
      <c r="H8" s="58" t="s">
        <v>32</v>
      </c>
      <c r="I8" s="41">
        <v>45</v>
      </c>
      <c r="J8" s="42">
        <v>187</v>
      </c>
      <c r="K8" s="42">
        <v>0.15</v>
      </c>
      <c r="L8" s="41">
        <v>2.7E-2</v>
      </c>
      <c r="M8" s="41">
        <v>9.92</v>
      </c>
      <c r="N8" s="41">
        <v>0.3</v>
      </c>
      <c r="O8" s="41">
        <v>0.6</v>
      </c>
      <c r="P8" s="41">
        <v>1.91</v>
      </c>
      <c r="Q8" s="41">
        <v>0.01</v>
      </c>
    </row>
    <row r="9" spans="3:17" ht="16.5" thickTop="1" thickBot="1">
      <c r="C9" s="29" t="s">
        <v>21</v>
      </c>
      <c r="D9" s="45">
        <v>0.05</v>
      </c>
      <c r="E9" s="45" t="s">
        <v>22</v>
      </c>
      <c r="F9" s="44">
        <v>2.48</v>
      </c>
      <c r="G9" s="32">
        <v>0.124</v>
      </c>
      <c r="H9" s="57" t="s">
        <v>32</v>
      </c>
      <c r="I9" s="33">
        <v>119</v>
      </c>
      <c r="J9" s="44">
        <v>499</v>
      </c>
      <c r="K9" s="44">
        <v>13.5</v>
      </c>
      <c r="L9" s="33">
        <v>1.8640000000000001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</row>
    <row r="10" spans="3:17" ht="16.5" thickTop="1" thickBot="1">
      <c r="C10" s="47" t="s">
        <v>34</v>
      </c>
      <c r="D10" s="53">
        <v>0.05</v>
      </c>
      <c r="E10" s="53" t="s">
        <v>16</v>
      </c>
      <c r="F10" s="125">
        <v>3</v>
      </c>
      <c r="G10" s="50">
        <v>0.15</v>
      </c>
      <c r="H10" s="58" t="s">
        <v>32</v>
      </c>
      <c r="I10" s="33">
        <v>14</v>
      </c>
      <c r="J10" s="44">
        <v>58.5</v>
      </c>
      <c r="K10" s="44">
        <v>0.3</v>
      </c>
      <c r="L10" s="33">
        <v>0.05</v>
      </c>
      <c r="M10" s="33">
        <v>0.9</v>
      </c>
      <c r="N10" s="33">
        <v>0.65</v>
      </c>
      <c r="O10" s="33">
        <v>1.45</v>
      </c>
      <c r="P10" s="33">
        <v>1.2</v>
      </c>
      <c r="Q10" s="32">
        <v>0.05</v>
      </c>
    </row>
    <row r="11" spans="3:17" ht="15.75" thickTop="1">
      <c r="C11" s="23"/>
      <c r="D11" s="55"/>
      <c r="E11" s="55"/>
      <c r="F11" s="56"/>
      <c r="G11" s="56"/>
      <c r="H11" s="23"/>
      <c r="I11" s="17"/>
      <c r="J11" s="17"/>
      <c r="K11" s="18"/>
      <c r="L11" s="17"/>
      <c r="M11" s="18"/>
      <c r="N11" s="18"/>
      <c r="O11" s="17"/>
      <c r="P11" s="18"/>
      <c r="Q11" s="18"/>
    </row>
    <row r="12" spans="3:17">
      <c r="C12" s="23"/>
      <c r="D12" s="55"/>
      <c r="E12" s="55"/>
      <c r="F12" s="56"/>
      <c r="G12" s="56"/>
      <c r="H12" s="23"/>
      <c r="I12" s="17"/>
      <c r="J12" s="17"/>
      <c r="K12" s="18"/>
      <c r="L12" s="17"/>
      <c r="M12" s="18"/>
      <c r="N12" s="18"/>
      <c r="O12" s="17"/>
      <c r="P12" s="18"/>
      <c r="Q12" s="18"/>
    </row>
    <row r="13" spans="3:17">
      <c r="C13" s="23"/>
      <c r="D13" s="55"/>
      <c r="E13" s="55"/>
      <c r="F13" s="56"/>
      <c r="G13" s="56"/>
      <c r="H13" s="23"/>
      <c r="I13" s="17"/>
      <c r="J13" s="17"/>
      <c r="K13" s="18"/>
      <c r="L13" s="17"/>
      <c r="M13" s="18"/>
      <c r="N13" s="18"/>
      <c r="O13" s="17"/>
      <c r="P13" s="18"/>
      <c r="Q13" s="18"/>
    </row>
    <row r="14" spans="3:17">
      <c r="C14" s="23"/>
      <c r="D14" s="55"/>
      <c r="E14" s="55"/>
      <c r="F14" s="56"/>
      <c r="G14" s="56"/>
      <c r="H14" s="23"/>
      <c r="I14" s="17"/>
      <c r="J14" s="17"/>
      <c r="K14" s="18"/>
      <c r="L14" s="17"/>
      <c r="M14" s="18"/>
      <c r="N14" s="18"/>
      <c r="O14" s="17"/>
      <c r="P14" s="18"/>
      <c r="Q14" s="18"/>
    </row>
    <row r="15" spans="3:17">
      <c r="C15" s="110"/>
      <c r="D15" s="97"/>
      <c r="E15" s="23"/>
      <c r="F15" s="111" t="s">
        <v>26</v>
      </c>
      <c r="G15" s="112"/>
      <c r="H15" s="113"/>
      <c r="I15" s="19">
        <f t="shared" ref="I15:Q15" si="0">SUM(I5:I10)</f>
        <v>926</v>
      </c>
      <c r="J15" s="19">
        <f t="shared" si="0"/>
        <v>3869.5</v>
      </c>
      <c r="K15" s="19">
        <f t="shared" si="0"/>
        <v>26.430000000000003</v>
      </c>
      <c r="L15" s="19">
        <f t="shared" si="0"/>
        <v>4.4969999999999999</v>
      </c>
      <c r="M15" s="19">
        <f t="shared" si="0"/>
        <v>37.769999999999996</v>
      </c>
      <c r="N15" s="19">
        <f t="shared" si="0"/>
        <v>5.76</v>
      </c>
      <c r="O15" s="19">
        <f t="shared" si="0"/>
        <v>3.9699999999999998</v>
      </c>
      <c r="P15" s="19">
        <f t="shared" si="0"/>
        <v>90.149999999999991</v>
      </c>
      <c r="Q15" s="20">
        <f t="shared" si="0"/>
        <v>2.84</v>
      </c>
    </row>
    <row r="16" spans="3:17">
      <c r="C16" s="103"/>
      <c r="D16" s="97"/>
      <c r="E16" s="23"/>
      <c r="F16" s="21"/>
      <c r="G16" s="21"/>
      <c r="H16" s="22"/>
      <c r="I16" s="17" t="s">
        <v>27</v>
      </c>
      <c r="J16" s="17" t="s">
        <v>28</v>
      </c>
      <c r="K16" s="17" t="s">
        <v>29</v>
      </c>
      <c r="L16" s="17" t="s">
        <v>29</v>
      </c>
      <c r="M16" s="17" t="s">
        <v>29</v>
      </c>
      <c r="N16" s="17" t="s">
        <v>29</v>
      </c>
      <c r="O16" s="17" t="s">
        <v>29</v>
      </c>
      <c r="P16" s="17" t="s">
        <v>29</v>
      </c>
      <c r="Q16" s="17" t="s">
        <v>29</v>
      </c>
    </row>
    <row r="17" spans="2:17">
      <c r="C17" s="23"/>
      <c r="D17" s="23"/>
      <c r="E17" s="23"/>
      <c r="F17" s="104" t="s">
        <v>30</v>
      </c>
      <c r="G17" s="105"/>
      <c r="H17" s="105"/>
      <c r="I17" s="54">
        <f>+I15/2</f>
        <v>463</v>
      </c>
      <c r="J17" s="54">
        <f t="shared" ref="J17:Q17" si="1">+J15/10</f>
        <v>386.95</v>
      </c>
      <c r="K17" s="54">
        <f t="shared" si="1"/>
        <v>2.6430000000000002</v>
      </c>
      <c r="L17" s="54">
        <f t="shared" si="1"/>
        <v>0.44969999999999999</v>
      </c>
      <c r="M17" s="54">
        <f t="shared" si="1"/>
        <v>3.7769999999999997</v>
      </c>
      <c r="N17" s="54">
        <f t="shared" si="1"/>
        <v>0.57599999999999996</v>
      </c>
      <c r="O17" s="54">
        <f t="shared" si="1"/>
        <v>0.39699999999999996</v>
      </c>
      <c r="P17" s="54">
        <f t="shared" si="1"/>
        <v>9.0149999999999988</v>
      </c>
      <c r="Q17" s="54">
        <f t="shared" si="1"/>
        <v>0.28399999999999997</v>
      </c>
    </row>
    <row r="18" spans="2:17" ht="16.5">
      <c r="C18" s="7"/>
      <c r="D18" s="7"/>
      <c r="E18" s="7"/>
      <c r="F18" s="5"/>
      <c r="G18" s="5"/>
      <c r="H18" s="5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6.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</row>
    <row r="20" spans="2:17" ht="16.5">
      <c r="B20" s="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3"/>
      <c r="P20" s="4"/>
      <c r="Q20" s="4"/>
    </row>
    <row r="21" spans="2:17" ht="16.5">
      <c r="B21" s="2"/>
      <c r="C21" s="95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3"/>
      <c r="P21" s="4"/>
      <c r="Q21" s="4"/>
    </row>
    <row r="22" spans="2:17" ht="16.5">
      <c r="B22" s="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3"/>
      <c r="P22" s="4"/>
      <c r="Q22" s="4"/>
    </row>
    <row r="23" spans="2:17" ht="15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7" ht="15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7" ht="15.75" customHeight="1"/>
    <row r="26" spans="2:17" ht="15.75" customHeight="1"/>
    <row r="27" spans="2:17" ht="15.75" customHeight="1"/>
    <row r="28" spans="2:17" ht="15.75" customHeight="1"/>
    <row r="29" spans="2:17" ht="15.75" customHeight="1"/>
    <row r="30" spans="2:17" ht="15.75" customHeight="1"/>
    <row r="31" spans="2:17" ht="15.75" customHeight="1"/>
    <row r="32" spans="2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C20:N20"/>
    <mergeCell ref="C21:N22"/>
    <mergeCell ref="C3:D3"/>
    <mergeCell ref="F3:G3"/>
    <mergeCell ref="H3:Q3"/>
    <mergeCell ref="C15:D15"/>
    <mergeCell ref="F15:H15"/>
    <mergeCell ref="C16:D16"/>
    <mergeCell ref="F17:H17"/>
  </mergeCells>
  <conditionalFormatting sqref="E4 H5:H14">
    <cfRule type="cellIs" dxfId="1" priority="1" stopIfTrue="1" operator="equal">
      <formula>"Sim"</formula>
    </cfRule>
  </conditionalFormatting>
  <dataValidations count="2">
    <dataValidation type="list" allowBlank="1" showErrorMessage="1" sqref="H5:H14" xr:uid="{00000000-0002-0000-0100-000000000000}">
      <formula1>$M$2:$M$4</formula1>
    </dataValidation>
    <dataValidation allowBlank="1" showErrorMessage="1" sqref="C4:Q4" xr:uid="{0E567866-8DB5-4398-A0DA-4442E3E1422A}"/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Q998"/>
  <sheetViews>
    <sheetView showGridLines="0" workbookViewId="0">
      <selection activeCell="F13" sqref="F13:H13"/>
    </sheetView>
  </sheetViews>
  <sheetFormatPr defaultColWidth="14.42578125" defaultRowHeight="15" customHeight="1"/>
  <cols>
    <col min="1" max="2" width="8.7109375" customWidth="1"/>
    <col min="3" max="3" width="18" customWidth="1"/>
    <col min="4" max="4" width="12.42578125" customWidth="1"/>
    <col min="5" max="6" width="8.7109375" customWidth="1"/>
    <col min="7" max="7" width="8" customWidth="1"/>
    <col min="8" max="8" width="13.85546875" customWidth="1"/>
    <col min="9" max="15" width="8.7109375" customWidth="1"/>
    <col min="16" max="16" width="11" customWidth="1"/>
    <col min="17" max="26" width="8.7109375" customWidth="1"/>
  </cols>
  <sheetData>
    <row r="1" spans="2:17" ht="9.75" customHeight="1"/>
    <row r="2" spans="2:17" ht="4.5" customHeight="1" thickBot="1"/>
    <row r="3" spans="2:17" ht="36.75" customHeight="1" thickTop="1" thickBot="1">
      <c r="C3" s="106"/>
      <c r="D3" s="94"/>
      <c r="E3" s="6"/>
      <c r="F3" s="106"/>
      <c r="G3" s="94"/>
      <c r="H3" s="107" t="s">
        <v>0</v>
      </c>
      <c r="I3" s="108"/>
      <c r="J3" s="108"/>
      <c r="K3" s="108"/>
      <c r="L3" s="108"/>
      <c r="M3" s="108"/>
      <c r="N3" s="108"/>
      <c r="O3" s="108"/>
      <c r="P3" s="108"/>
      <c r="Q3" s="109"/>
    </row>
    <row r="4" spans="2:17" ht="84" thickTop="1" thickBot="1">
      <c r="C4" s="60" t="s">
        <v>1</v>
      </c>
      <c r="D4" s="61" t="s">
        <v>2</v>
      </c>
      <c r="E4" s="131" t="s">
        <v>52</v>
      </c>
      <c r="F4" s="61" t="s">
        <v>3</v>
      </c>
      <c r="G4" s="61" t="s">
        <v>35</v>
      </c>
      <c r="H4" s="61" t="s">
        <v>5</v>
      </c>
      <c r="I4" s="61" t="s">
        <v>6</v>
      </c>
      <c r="J4" s="61" t="s">
        <v>7</v>
      </c>
      <c r="K4" s="61" t="s">
        <v>8</v>
      </c>
      <c r="L4" s="61" t="s">
        <v>9</v>
      </c>
      <c r="M4" s="61" t="s">
        <v>10</v>
      </c>
      <c r="N4" s="61" t="s">
        <v>11</v>
      </c>
      <c r="O4" s="61" t="s">
        <v>12</v>
      </c>
      <c r="P4" s="61" t="s">
        <v>13</v>
      </c>
      <c r="Q4" s="61" t="s">
        <v>14</v>
      </c>
    </row>
    <row r="5" spans="2:17" ht="18" thickTop="1" thickBot="1">
      <c r="C5" s="62" t="s">
        <v>36</v>
      </c>
      <c r="D5" s="76">
        <v>1</v>
      </c>
      <c r="E5" s="63" t="s">
        <v>37</v>
      </c>
      <c r="F5" s="79"/>
      <c r="G5" s="64">
        <f t="shared" ref="G5:G8" si="0">F5*D5</f>
        <v>0</v>
      </c>
      <c r="H5" s="65" t="s">
        <v>32</v>
      </c>
      <c r="I5" s="66">
        <v>65</v>
      </c>
      <c r="J5" s="67">
        <v>271</v>
      </c>
      <c r="K5" s="66">
        <v>4.37</v>
      </c>
      <c r="L5" s="66">
        <v>1.3640000000000001</v>
      </c>
      <c r="M5" s="66">
        <v>0.34</v>
      </c>
      <c r="N5" s="66">
        <v>0.34</v>
      </c>
      <c r="O5" s="66">
        <v>0</v>
      </c>
      <c r="P5" s="66">
        <v>5.54</v>
      </c>
      <c r="Q5" s="66">
        <v>0.15</v>
      </c>
    </row>
    <row r="6" spans="2:17" ht="18" thickTop="1" thickBot="1">
      <c r="C6" s="62" t="s">
        <v>38</v>
      </c>
      <c r="D6" s="77">
        <v>0.15</v>
      </c>
      <c r="E6" s="63" t="s">
        <v>22</v>
      </c>
      <c r="F6" s="77">
        <v>0.46</v>
      </c>
      <c r="G6" s="64">
        <f t="shared" si="0"/>
        <v>6.9000000000000006E-2</v>
      </c>
      <c r="H6" s="68" t="s">
        <v>32</v>
      </c>
      <c r="I6" s="69">
        <v>50</v>
      </c>
      <c r="J6" s="70">
        <v>207</v>
      </c>
      <c r="K6" s="71">
        <v>0.15</v>
      </c>
      <c r="L6" s="69">
        <v>0.15</v>
      </c>
      <c r="M6" s="69">
        <v>7.2</v>
      </c>
      <c r="N6" s="69">
        <v>7.2</v>
      </c>
      <c r="O6" s="69">
        <v>0</v>
      </c>
      <c r="P6" s="69">
        <v>4.8</v>
      </c>
      <c r="Q6" s="69">
        <v>0.49</v>
      </c>
    </row>
    <row r="7" spans="2:17" ht="18" thickTop="1" thickBot="1">
      <c r="C7" s="72" t="s">
        <v>15</v>
      </c>
      <c r="D7" s="77">
        <v>0.3</v>
      </c>
      <c r="E7" s="63" t="s">
        <v>16</v>
      </c>
      <c r="F7" s="79">
        <v>0.95</v>
      </c>
      <c r="G7" s="64">
        <f t="shared" si="0"/>
        <v>0.28499999999999998</v>
      </c>
      <c r="H7" s="65" t="s">
        <v>32</v>
      </c>
      <c r="I7" s="73">
        <v>141</v>
      </c>
      <c r="J7" s="73">
        <v>591</v>
      </c>
      <c r="K7" s="73">
        <v>0.36</v>
      </c>
      <c r="L7" s="73">
        <v>4.4999999999999998E-2</v>
      </c>
      <c r="M7" s="73">
        <v>35.25</v>
      </c>
      <c r="N7" s="73">
        <v>28.05</v>
      </c>
      <c r="O7" s="73">
        <v>7.2</v>
      </c>
      <c r="P7" s="73">
        <v>2.83</v>
      </c>
      <c r="Q7" s="73">
        <v>0</v>
      </c>
    </row>
    <row r="8" spans="2:17" ht="18" thickTop="1" thickBot="1">
      <c r="C8" s="62" t="s">
        <v>39</v>
      </c>
      <c r="D8" s="77">
        <v>0.03</v>
      </c>
      <c r="E8" s="63" t="s">
        <v>16</v>
      </c>
      <c r="F8" s="79">
        <v>3.2</v>
      </c>
      <c r="G8" s="64">
        <f t="shared" si="0"/>
        <v>9.6000000000000002E-2</v>
      </c>
      <c r="H8" s="68" t="s">
        <v>32</v>
      </c>
      <c r="I8" s="69">
        <v>90</v>
      </c>
      <c r="J8" s="69">
        <v>377</v>
      </c>
      <c r="K8" s="69">
        <v>0.2</v>
      </c>
      <c r="L8" s="69">
        <v>2.7E-2</v>
      </c>
      <c r="M8" s="69">
        <v>14.7</v>
      </c>
      <c r="N8" s="69">
        <v>12</v>
      </c>
      <c r="O8" s="69">
        <v>11.9</v>
      </c>
      <c r="P8" s="69">
        <v>1.38</v>
      </c>
      <c r="Q8" s="69">
        <v>0.75</v>
      </c>
    </row>
    <row r="9" spans="2:17" ht="18" thickTop="1" thickBot="1">
      <c r="C9" s="62" t="s">
        <v>40</v>
      </c>
      <c r="D9" s="77">
        <v>0.08</v>
      </c>
      <c r="E9" s="63" t="s">
        <v>16</v>
      </c>
      <c r="F9" s="78">
        <v>0.79</v>
      </c>
      <c r="G9" s="64">
        <f>D9*F9</f>
        <v>6.3200000000000006E-2</v>
      </c>
      <c r="H9" s="65" t="s">
        <v>32</v>
      </c>
      <c r="I9" s="73">
        <v>310</v>
      </c>
      <c r="J9" s="74">
        <v>1295</v>
      </c>
      <c r="K9" s="75">
        <v>0</v>
      </c>
      <c r="L9" s="73">
        <v>0</v>
      </c>
      <c r="M9" s="75">
        <v>79.98</v>
      </c>
      <c r="N9" s="75">
        <v>79.930000000000007</v>
      </c>
      <c r="O9" s="75">
        <v>0</v>
      </c>
      <c r="P9" s="75">
        <v>0</v>
      </c>
      <c r="Q9" s="75">
        <v>0</v>
      </c>
    </row>
    <row r="10" spans="2:17" ht="18" thickTop="1" thickBot="1">
      <c r="C10" s="7"/>
      <c r="D10" s="8"/>
      <c r="E10" s="8"/>
      <c r="F10" s="9"/>
      <c r="G10" s="9"/>
      <c r="H10" s="7"/>
      <c r="I10" s="4"/>
      <c r="J10" s="4"/>
      <c r="K10" s="10"/>
      <c r="L10" s="4"/>
      <c r="M10" s="10"/>
      <c r="N10" s="10"/>
      <c r="O10" s="4"/>
      <c r="P10" s="10"/>
      <c r="Q10" s="10"/>
    </row>
    <row r="11" spans="2:17" ht="16.5">
      <c r="C11" s="114"/>
      <c r="D11" s="94"/>
      <c r="E11" s="7"/>
      <c r="F11" s="115" t="s">
        <v>26</v>
      </c>
      <c r="G11" s="116"/>
      <c r="H11" s="117"/>
      <c r="I11" s="12">
        <f>SUM(I5:I9)</f>
        <v>656</v>
      </c>
      <c r="J11" s="12">
        <f t="shared" ref="J11:Q11" si="1">SUM(J5:J9)</f>
        <v>2741</v>
      </c>
      <c r="K11" s="12">
        <f t="shared" si="1"/>
        <v>5.080000000000001</v>
      </c>
      <c r="L11" s="12">
        <f t="shared" si="1"/>
        <v>1.5859999999999999</v>
      </c>
      <c r="M11" s="12">
        <f t="shared" si="1"/>
        <v>137.47</v>
      </c>
      <c r="N11" s="12">
        <f t="shared" si="1"/>
        <v>127.52000000000001</v>
      </c>
      <c r="O11" s="12">
        <f t="shared" si="1"/>
        <v>19.100000000000001</v>
      </c>
      <c r="P11" s="12">
        <f t="shared" si="1"/>
        <v>14.55</v>
      </c>
      <c r="Q11" s="12">
        <f t="shared" si="1"/>
        <v>1.3900000000000001</v>
      </c>
    </row>
    <row r="12" spans="2:17" ht="16.5">
      <c r="C12" s="118"/>
      <c r="D12" s="94"/>
      <c r="E12" s="7"/>
      <c r="F12" s="11"/>
      <c r="G12" s="11"/>
      <c r="H12" s="13"/>
      <c r="I12" s="4" t="s">
        <v>27</v>
      </c>
      <c r="J12" s="4" t="s">
        <v>28</v>
      </c>
      <c r="K12" s="4" t="s">
        <v>29</v>
      </c>
      <c r="L12" s="4" t="s">
        <v>29</v>
      </c>
      <c r="M12" s="4" t="s">
        <v>29</v>
      </c>
      <c r="N12" s="4" t="s">
        <v>29</v>
      </c>
      <c r="O12" s="4" t="s">
        <v>29</v>
      </c>
      <c r="P12" s="4" t="s">
        <v>29</v>
      </c>
      <c r="Q12" s="4" t="s">
        <v>29</v>
      </c>
    </row>
    <row r="13" spans="2:17" ht="16.5">
      <c r="C13" s="7"/>
      <c r="D13" s="7"/>
      <c r="E13" s="7"/>
      <c r="F13" s="119" t="s">
        <v>30</v>
      </c>
      <c r="G13" s="120"/>
      <c r="H13" s="120"/>
      <c r="I13" s="80">
        <f>+I11/2</f>
        <v>328</v>
      </c>
      <c r="J13" s="80">
        <f t="shared" ref="J13:Q13" si="2">+J11/2</f>
        <v>1370.5</v>
      </c>
      <c r="K13" s="80">
        <f t="shared" si="2"/>
        <v>2.5400000000000005</v>
      </c>
      <c r="L13" s="80">
        <f t="shared" si="2"/>
        <v>0.79299999999999993</v>
      </c>
      <c r="M13" s="80">
        <f t="shared" si="2"/>
        <v>68.734999999999999</v>
      </c>
      <c r="N13" s="80">
        <f t="shared" si="2"/>
        <v>63.760000000000005</v>
      </c>
      <c r="O13" s="80">
        <f t="shared" si="2"/>
        <v>9.5500000000000007</v>
      </c>
      <c r="P13" s="80">
        <f t="shared" si="2"/>
        <v>7.2750000000000004</v>
      </c>
      <c r="Q13" s="80">
        <f t="shared" si="2"/>
        <v>0.69500000000000006</v>
      </c>
    </row>
    <row r="14" spans="2:17" ht="16.5">
      <c r="C14" s="7"/>
      <c r="D14" s="7"/>
      <c r="E14" s="7"/>
      <c r="F14" s="5"/>
      <c r="G14" s="5"/>
      <c r="H14" s="5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6.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4"/>
    </row>
    <row r="16" spans="2:17" ht="16.5">
      <c r="B16" s="2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3"/>
      <c r="P16" s="4"/>
      <c r="Q16" s="4"/>
    </row>
    <row r="17" spans="2:17" ht="16.5">
      <c r="B17" s="2"/>
      <c r="C17" s="95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3"/>
      <c r="P17" s="4"/>
      <c r="Q17" s="4"/>
    </row>
    <row r="18" spans="2:17" ht="16.5">
      <c r="B18" s="2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3"/>
      <c r="P18" s="4"/>
      <c r="Q18" s="4"/>
    </row>
    <row r="19" spans="2:17" ht="15.75" customHeight="1"/>
    <row r="20" spans="2:17" ht="15.75" customHeight="1"/>
    <row r="21" spans="2:17" ht="15.75" customHeight="1"/>
    <row r="22" spans="2:17" ht="15.75" customHeight="1"/>
    <row r="23" spans="2:17" ht="15.75" customHeight="1"/>
    <row r="24" spans="2:17" ht="15.75" customHeight="1"/>
    <row r="25" spans="2:17" ht="15.75" customHeight="1"/>
    <row r="26" spans="2:17" ht="15.75" customHeight="1"/>
    <row r="27" spans="2:17" ht="15.75" customHeight="1"/>
    <row r="28" spans="2:17" ht="15.75" customHeight="1"/>
    <row r="29" spans="2:17" ht="15.75" customHeight="1"/>
    <row r="30" spans="2:17" ht="15.75" customHeight="1"/>
    <row r="31" spans="2:17" ht="15.75" customHeight="1"/>
    <row r="32" spans="2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">
    <mergeCell ref="C16:N16"/>
    <mergeCell ref="C17:N18"/>
    <mergeCell ref="C3:D3"/>
    <mergeCell ref="F3:G3"/>
    <mergeCell ref="H3:Q3"/>
    <mergeCell ref="C11:D11"/>
    <mergeCell ref="F11:H11"/>
    <mergeCell ref="C12:D12"/>
    <mergeCell ref="F13:H13"/>
  </mergeCells>
  <conditionalFormatting sqref="E4 H5:H10">
    <cfRule type="cellIs" dxfId="0" priority="1" stopIfTrue="1" operator="equal">
      <formula>"Sim"</formula>
    </cfRule>
  </conditionalFormatting>
  <dataValidations count="2">
    <dataValidation type="list" allowBlank="1" showErrorMessage="1" sqref="H5:H10" xr:uid="{00000000-0002-0000-0200-000000000000}">
      <formula1>$M$2:$M$4</formula1>
    </dataValidation>
    <dataValidation allowBlank="1" showErrorMessage="1" sqref="C4:Q4" xr:uid="{A600B1C1-794A-4CCC-A47E-BE781B5A030A}"/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C1:Q1000"/>
  <sheetViews>
    <sheetView showGridLines="0" zoomScale="90" zoomScaleNormal="90" workbookViewId="0">
      <selection activeCell="S12" sqref="S12"/>
    </sheetView>
  </sheetViews>
  <sheetFormatPr defaultColWidth="14.42578125" defaultRowHeight="15" customHeight="1"/>
  <cols>
    <col min="1" max="2" width="8.7109375" customWidth="1"/>
    <col min="3" max="3" width="12.42578125" customWidth="1"/>
    <col min="4" max="4" width="9.42578125" customWidth="1"/>
    <col min="5" max="6" width="9.28515625" customWidth="1"/>
    <col min="7" max="7" width="11.85546875" customWidth="1"/>
    <col min="8" max="8" width="10.42578125" customWidth="1"/>
    <col min="9" max="9" width="10.5703125" customWidth="1"/>
    <col min="10" max="10" width="9.28515625" customWidth="1"/>
    <col min="11" max="11" width="11.85546875" customWidth="1"/>
    <col min="12" max="12" width="9.28515625" customWidth="1"/>
    <col min="13" max="17" width="13.7109375" customWidth="1"/>
    <col min="18" max="27" width="8.7109375" customWidth="1"/>
  </cols>
  <sheetData>
    <row r="1" spans="3:17" ht="61.5" customHeight="1">
      <c r="H1" s="121" t="s">
        <v>50</v>
      </c>
      <c r="I1" s="121"/>
      <c r="J1" s="121"/>
      <c r="K1" s="121"/>
      <c r="L1" s="121"/>
      <c r="M1" s="121"/>
    </row>
    <row r="3" spans="3:17" ht="15" customHeight="1" thickBot="1"/>
    <row r="4" spans="3:17" ht="111.75" thickTop="1" thickBot="1">
      <c r="C4" s="81" t="s">
        <v>41</v>
      </c>
      <c r="D4" s="82" t="s">
        <v>6</v>
      </c>
      <c r="E4" s="82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1" t="s">
        <v>45</v>
      </c>
      <c r="K4" s="82" t="s">
        <v>13</v>
      </c>
      <c r="L4" s="82" t="s">
        <v>14</v>
      </c>
      <c r="M4" s="83" t="s">
        <v>46</v>
      </c>
      <c r="N4" s="83" t="s">
        <v>47</v>
      </c>
      <c r="O4" s="83" t="s">
        <v>49</v>
      </c>
      <c r="P4" s="83" t="s">
        <v>48</v>
      </c>
      <c r="Q4" s="83" t="s">
        <v>51</v>
      </c>
    </row>
    <row r="5" spans="3:17" ht="27" customHeight="1" thickTop="1" thickBot="1">
      <c r="C5" s="84" t="s">
        <v>42</v>
      </c>
      <c r="D5" s="85">
        <f>Entrada!H13</f>
        <v>622</v>
      </c>
      <c r="E5" s="86">
        <f>Entrada!I13</f>
        <v>2596.5</v>
      </c>
      <c r="F5" s="86">
        <f>Entrada!J13</f>
        <v>15.14</v>
      </c>
      <c r="G5" s="86">
        <f>Entrada!K13</f>
        <v>2.4390000000000001</v>
      </c>
      <c r="H5" s="86">
        <f>Entrada!L13</f>
        <v>118.73000000000002</v>
      </c>
      <c r="I5" s="86">
        <f>Entrada!M13</f>
        <v>30.57</v>
      </c>
      <c r="J5" s="86">
        <f>Entrada!N13</f>
        <v>13.749999999999998</v>
      </c>
      <c r="K5" s="86">
        <f>Entrada!O13</f>
        <v>16.059999999999999</v>
      </c>
      <c r="L5" s="86">
        <f>Entrada!P13</f>
        <v>1.3800000000000001</v>
      </c>
      <c r="M5" s="122">
        <f>SUM(D5:D7)</f>
        <v>2204</v>
      </c>
      <c r="N5" s="122">
        <f>SUM(E5:E7)</f>
        <v>9207</v>
      </c>
      <c r="O5" s="122">
        <f>SUM(F5:F7)</f>
        <v>46.650000000000006</v>
      </c>
      <c r="P5" s="122">
        <f>SUM(H5:H7)</f>
        <v>293.97000000000003</v>
      </c>
      <c r="Q5" s="122">
        <f>SUM(K5:K7)</f>
        <v>120.75999999999999</v>
      </c>
    </row>
    <row r="6" spans="3:17" ht="30" customHeight="1" thickTop="1" thickBot="1">
      <c r="C6" s="87" t="s">
        <v>43</v>
      </c>
      <c r="D6" s="88">
        <f>'[1]Prato Principal'!I15</f>
        <v>926</v>
      </c>
      <c r="E6" s="89">
        <f>'[1]Prato Principal'!J15</f>
        <v>3869.5</v>
      </c>
      <c r="F6" s="89">
        <f>'[1]Prato Principal'!K15</f>
        <v>26.430000000000003</v>
      </c>
      <c r="G6" s="89">
        <f>'[1]Prato Principal'!L15</f>
        <v>4.4969999999999999</v>
      </c>
      <c r="H6" s="89">
        <f>'[1]Prato Principal'!M15</f>
        <v>37.769999999999996</v>
      </c>
      <c r="I6" s="89">
        <f>'[1]Prato Principal'!N15</f>
        <v>5.76</v>
      </c>
      <c r="J6" s="89">
        <f>'[1]Prato Principal'!O15</f>
        <v>3.9699999999999998</v>
      </c>
      <c r="K6" s="89">
        <f>'[1]Prato Principal'!P15</f>
        <v>90.149999999999991</v>
      </c>
      <c r="L6" s="89">
        <f>'[1]Prato Principal'!Q15</f>
        <v>2.84</v>
      </c>
      <c r="M6" s="123"/>
      <c r="N6" s="122"/>
      <c r="O6" s="122"/>
      <c r="P6" s="122"/>
      <c r="Q6" s="122"/>
    </row>
    <row r="7" spans="3:17" ht="24.75" customHeight="1" thickTop="1" thickBot="1">
      <c r="C7" s="90" t="s">
        <v>44</v>
      </c>
      <c r="D7" s="91">
        <f>Sobremesa!I11</f>
        <v>656</v>
      </c>
      <c r="E7" s="92">
        <f>Sobremesa!J11</f>
        <v>2741</v>
      </c>
      <c r="F7" s="92">
        <f>Sobremesa!K11</f>
        <v>5.080000000000001</v>
      </c>
      <c r="G7" s="92">
        <f>Sobremesa!L11</f>
        <v>1.5859999999999999</v>
      </c>
      <c r="H7" s="92">
        <f>Sobremesa!M11</f>
        <v>137.47</v>
      </c>
      <c r="I7" s="92">
        <f>Sobremesa!N11</f>
        <v>127.52000000000001</v>
      </c>
      <c r="J7" s="92">
        <f>Sobremesa!O11</f>
        <v>19.100000000000001</v>
      </c>
      <c r="K7" s="92">
        <f>Sobremesa!P11</f>
        <v>14.55</v>
      </c>
      <c r="L7" s="92">
        <f>Sobremesa!Q11</f>
        <v>1.3900000000000001</v>
      </c>
      <c r="M7" s="123"/>
      <c r="N7" s="122"/>
      <c r="O7" s="122"/>
      <c r="P7" s="122"/>
      <c r="Q7" s="122"/>
    </row>
    <row r="8" spans="3:17" ht="15.75" thickTop="1">
      <c r="C8" s="15"/>
      <c r="D8" s="15"/>
      <c r="E8" s="15"/>
      <c r="F8" s="15"/>
      <c r="G8" s="15"/>
      <c r="H8" s="15"/>
      <c r="I8" s="15"/>
      <c r="J8" s="15"/>
      <c r="K8" s="15"/>
      <c r="L8" s="15"/>
      <c r="M8" s="124"/>
      <c r="N8" s="16"/>
      <c r="O8" s="16"/>
      <c r="P8" s="16"/>
      <c r="Q8" s="16"/>
    </row>
    <row r="9" spans="3:17">
      <c r="C9" s="15"/>
      <c r="D9" s="15"/>
      <c r="E9" s="15"/>
      <c r="F9" s="15"/>
      <c r="G9" s="15"/>
      <c r="H9" s="15"/>
      <c r="I9" s="15"/>
      <c r="J9" s="15"/>
      <c r="K9" s="15"/>
      <c r="L9" s="15"/>
      <c r="M9" s="94"/>
    </row>
    <row r="10" spans="3:17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Q5:Q7"/>
    <mergeCell ref="H1:M1"/>
    <mergeCell ref="M5:M7"/>
    <mergeCell ref="M8:M10"/>
    <mergeCell ref="N5:N7"/>
    <mergeCell ref="P5:P7"/>
    <mergeCell ref="O5:O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Entrada</vt:lpstr>
      <vt:lpstr>Prato Principal</vt:lpstr>
      <vt:lpstr>Sobremesa</vt:lpstr>
      <vt:lpstr>CálculosFinais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Eco-Escolas Sónia Pires</dc:creator>
  <cp:keywords>Programa Eco Escolas 21-22</cp:keywords>
  <cp:lastModifiedBy>Esla</cp:lastModifiedBy>
  <dcterms:created xsi:type="dcterms:W3CDTF">2022-03-13T23:01:50Z</dcterms:created>
  <dcterms:modified xsi:type="dcterms:W3CDTF">2022-03-15T00:58:28Z</dcterms:modified>
</cp:coreProperties>
</file>