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scavaco\EPO\Ano Letivo 2021-2022\Eco-ementa\"/>
    </mc:Choice>
  </mc:AlternateContent>
  <xr:revisionPtr revIDLastSave="0" documentId="13_ncr:1_{7B59CDCF-6C09-45CB-9C74-867B97BE5A80}" xr6:coauthVersionLast="36" xr6:coauthVersionMax="45" xr10:uidLastSave="{00000000-0000-0000-0000-000000000000}"/>
  <bookViews>
    <workbookView xWindow="-15" yWindow="465" windowWidth="28800" windowHeight="16605" xr2:uid="{EDFA0EBB-E19F-6249-BF03-86C5F069B81C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9" i="1"/>
  <c r="I15" i="1" l="1"/>
  <c r="M27" i="1" l="1"/>
  <c r="L27" i="1"/>
  <c r="K27" i="1"/>
  <c r="J27" i="1"/>
  <c r="I27" i="1"/>
  <c r="M26" i="1"/>
  <c r="L26" i="1"/>
  <c r="K26" i="1"/>
  <c r="J26" i="1"/>
  <c r="I26" i="1"/>
  <c r="M25" i="1"/>
  <c r="J25" i="1"/>
  <c r="K25" i="1"/>
  <c r="L25" i="1"/>
  <c r="I25" i="1"/>
  <c r="I6" i="1" l="1"/>
  <c r="I41" i="1" l="1"/>
  <c r="M42" i="1"/>
  <c r="L42" i="1"/>
  <c r="K42" i="1"/>
  <c r="J42" i="1"/>
  <c r="I42" i="1"/>
  <c r="M41" i="1"/>
  <c r="L41" i="1"/>
  <c r="K41" i="1"/>
  <c r="J41" i="1"/>
  <c r="M40" i="1"/>
  <c r="L40" i="1"/>
  <c r="K40" i="1"/>
  <c r="J40" i="1"/>
  <c r="I40" i="1"/>
  <c r="M39" i="1"/>
  <c r="L39" i="1"/>
  <c r="K39" i="1"/>
  <c r="J39" i="1"/>
  <c r="I39" i="1"/>
  <c r="M38" i="1"/>
  <c r="L38" i="1"/>
  <c r="K38" i="1"/>
  <c r="J38" i="1"/>
  <c r="I38" i="1"/>
  <c r="M37" i="1"/>
  <c r="L37" i="1"/>
  <c r="K37" i="1"/>
  <c r="J37" i="1"/>
  <c r="I37" i="1"/>
  <c r="M16" i="1"/>
  <c r="M17" i="1"/>
  <c r="M18" i="1"/>
  <c r="M19" i="1"/>
  <c r="M20" i="1"/>
  <c r="M21" i="1"/>
  <c r="M22" i="1"/>
  <c r="M23" i="1"/>
  <c r="M24" i="1"/>
  <c r="M28" i="1"/>
  <c r="M29" i="1"/>
  <c r="M30" i="1"/>
  <c r="M15" i="1"/>
  <c r="L16" i="1"/>
  <c r="L17" i="1"/>
  <c r="L18" i="1"/>
  <c r="L19" i="1"/>
  <c r="L20" i="1"/>
  <c r="L21" i="1"/>
  <c r="L22" i="1"/>
  <c r="L23" i="1"/>
  <c r="L24" i="1"/>
  <c r="L28" i="1"/>
  <c r="L29" i="1"/>
  <c r="L30" i="1"/>
  <c r="L15" i="1"/>
  <c r="K16" i="1"/>
  <c r="K17" i="1"/>
  <c r="K18" i="1"/>
  <c r="K19" i="1"/>
  <c r="K20" i="1"/>
  <c r="K21" i="1"/>
  <c r="K22" i="1"/>
  <c r="K23" i="1"/>
  <c r="K24" i="1"/>
  <c r="K28" i="1"/>
  <c r="K29" i="1"/>
  <c r="K30" i="1"/>
  <c r="K15" i="1"/>
  <c r="J16" i="1"/>
  <c r="J17" i="1"/>
  <c r="J18" i="1"/>
  <c r="J19" i="1"/>
  <c r="J20" i="1"/>
  <c r="J21" i="1"/>
  <c r="J22" i="1"/>
  <c r="J23" i="1"/>
  <c r="J24" i="1"/>
  <c r="J28" i="1"/>
  <c r="J29" i="1"/>
  <c r="J30" i="1"/>
  <c r="J15" i="1"/>
  <c r="I16" i="1"/>
  <c r="I17" i="1"/>
  <c r="I18" i="1"/>
  <c r="I19" i="1"/>
  <c r="I20" i="1"/>
  <c r="I21" i="1"/>
  <c r="I22" i="1"/>
  <c r="I23" i="1"/>
  <c r="I24" i="1"/>
  <c r="I28" i="1"/>
  <c r="I29" i="1"/>
  <c r="I30" i="1"/>
  <c r="M5" i="1"/>
  <c r="M6" i="1"/>
  <c r="M7" i="1"/>
  <c r="M8" i="1"/>
  <c r="M4" i="1"/>
  <c r="L5" i="1"/>
  <c r="L6" i="1"/>
  <c r="L7" i="1"/>
  <c r="L8" i="1"/>
  <c r="L4" i="1"/>
  <c r="K5" i="1"/>
  <c r="K6" i="1"/>
  <c r="K7" i="1"/>
  <c r="K8" i="1"/>
  <c r="K4" i="1"/>
  <c r="J5" i="1"/>
  <c r="J6" i="1"/>
  <c r="J7" i="1"/>
  <c r="J8" i="1"/>
  <c r="J4" i="1"/>
  <c r="I5" i="1"/>
  <c r="I7" i="1"/>
  <c r="I8" i="1"/>
  <c r="I4" i="1"/>
  <c r="I31" i="1" l="1"/>
  <c r="I32" i="1" s="1"/>
  <c r="I9" i="1"/>
  <c r="I10" i="1" s="1"/>
  <c r="G49" i="1" s="1"/>
  <c r="J9" i="1"/>
  <c r="J10" i="1" s="1"/>
  <c r="H49" i="1" s="1"/>
  <c r="K43" i="1"/>
  <c r="L43" i="1"/>
  <c r="J43" i="1"/>
  <c r="I43" i="1"/>
  <c r="M43" i="1"/>
  <c r="K9" i="1"/>
  <c r="K10" i="1" s="1"/>
  <c r="I49" i="1" s="1"/>
  <c r="L9" i="1"/>
  <c r="L10" i="1" s="1"/>
  <c r="J49" i="1" s="1"/>
  <c r="M9" i="1"/>
  <c r="M10" i="1" s="1"/>
  <c r="K49" i="1" s="1"/>
  <c r="M31" i="1"/>
  <c r="M32" i="1" s="1"/>
  <c r="J31" i="1"/>
  <c r="J32" i="1" s="1"/>
  <c r="L31" i="1"/>
  <c r="L32" i="1" s="1"/>
  <c r="K31" i="1"/>
  <c r="K32" i="1" s="1"/>
  <c r="I44" i="1" l="1"/>
  <c r="G51" i="1" s="1"/>
  <c r="J44" i="1"/>
  <c r="H51" i="1" s="1"/>
  <c r="L44" i="1"/>
  <c r="J51" i="1" s="1"/>
  <c r="K44" i="1"/>
  <c r="I51" i="1" s="1"/>
  <c r="M44" i="1"/>
  <c r="K51" i="1" s="1"/>
  <c r="H50" i="1"/>
  <c r="K50" i="1"/>
  <c r="I50" i="1"/>
  <c r="J50" i="1"/>
  <c r="G50" i="1"/>
  <c r="G52" i="1" s="1"/>
  <c r="H52" i="1" l="1"/>
  <c r="J52" i="1"/>
  <c r="K52" i="1"/>
  <c r="I52" i="1"/>
</calcChain>
</file>

<file path=xl/sharedStrings.xml><?xml version="1.0" encoding="utf-8"?>
<sst xmlns="http://schemas.openxmlformats.org/spreadsheetml/2006/main" count="74" uniqueCount="44">
  <si>
    <t xml:space="preserve">Batata </t>
  </si>
  <si>
    <t>Cebola</t>
  </si>
  <si>
    <t>Azeite</t>
  </si>
  <si>
    <t>Sal qb</t>
  </si>
  <si>
    <t>HC</t>
  </si>
  <si>
    <t>Proteínas</t>
  </si>
  <si>
    <t>Lípidos</t>
  </si>
  <si>
    <t>Energia (por 100g)</t>
  </si>
  <si>
    <t>HC (por 100g)</t>
  </si>
  <si>
    <t>Proteínas (por 100g)</t>
  </si>
  <si>
    <t>Lípidos (por 100g)</t>
  </si>
  <si>
    <t>Fibra</t>
  </si>
  <si>
    <t>Total por refeição</t>
  </si>
  <si>
    <t>Total por pessoa</t>
  </si>
  <si>
    <t>Salsa</t>
  </si>
  <si>
    <t>Açúcar</t>
  </si>
  <si>
    <t>Entrada</t>
  </si>
  <si>
    <t>Prato Principal</t>
  </si>
  <si>
    <t>Sobremesa</t>
  </si>
  <si>
    <t>VCT (kcal)</t>
  </si>
  <si>
    <t>Proteína</t>
  </si>
  <si>
    <t>VCT</t>
  </si>
  <si>
    <t>Coluna1</t>
  </si>
  <si>
    <t>Fibra1</t>
  </si>
  <si>
    <t>.</t>
  </si>
  <si>
    <t>Ervilhas</t>
  </si>
  <si>
    <t>Pudim de Laranja</t>
  </si>
  <si>
    <t>Ovos</t>
  </si>
  <si>
    <t>Gema</t>
  </si>
  <si>
    <t>Laranja</t>
  </si>
  <si>
    <t>Farinha Maisena</t>
  </si>
  <si>
    <t>Beringela</t>
  </si>
  <si>
    <t>Courgete</t>
  </si>
  <si>
    <t>Pimento Amarelo</t>
  </si>
  <si>
    <t>Cogumelos</t>
  </si>
  <si>
    <t>Cenoura</t>
  </si>
  <si>
    <t>Couscous</t>
  </si>
  <si>
    <t>Pão</t>
  </si>
  <si>
    <t>Mostarda</t>
  </si>
  <si>
    <t>Manteiga</t>
  </si>
  <si>
    <t>Amêndoa Laminada</t>
  </si>
  <si>
    <t xml:space="preserve">Salmão com crumble de amêndoas acompanhado com Couscous de legumes  </t>
  </si>
  <si>
    <t>Creme de Ervilhas</t>
  </si>
  <si>
    <t>Lombo Salmão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</si>
</sst>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Isidora"/>
      <family val="3"/>
    </font>
    <font>
      <sz val="12"/>
      <color theme="9"/>
      <name val="Isidora"/>
      <family val="3"/>
    </font>
    <font>
      <b/>
      <sz val="11"/>
      <color theme="3" tint="-0.249977111117893"/>
      <name val="Isidora"/>
      <family val="3"/>
    </font>
    <font>
      <sz val="11"/>
      <color theme="1"/>
      <name val="Isidora"/>
      <family val="3"/>
    </font>
    <font>
      <b/>
      <sz val="12"/>
      <color theme="0"/>
      <name val="Isidora"/>
      <family val="3"/>
    </font>
    <font>
      <sz val="12"/>
      <name val="Isidora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/>
    <xf numFmtId="0" fontId="5" fillId="3" borderId="1" xfId="0" applyFont="1" applyFill="1" applyBorder="1"/>
    <xf numFmtId="0" fontId="5" fillId="3" borderId="3" xfId="0" applyFont="1" applyFill="1" applyBorder="1"/>
    <xf numFmtId="0" fontId="4" fillId="0" borderId="2" xfId="0" applyFont="1" applyBorder="1" applyAlignment="1">
      <alignment horizontal="left"/>
    </xf>
    <xf numFmtId="0" fontId="1" fillId="0" borderId="1" xfId="0" applyFont="1" applyFill="1" applyBorder="1"/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7" xfId="0" applyFont="1" applyBorder="1"/>
    <xf numFmtId="165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4" xfId="0" applyFont="1" applyFill="1" applyBorder="1"/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name val="Isidora"/>
        <family val="3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Isidora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sidora"/>
        <family val="3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354A6C-0013-314B-B95C-529686E33A4B}" name="Tabela1" displayName="Tabela1" ref="C3:M10" totalsRowShown="0" headerRowDxfId="9" dataDxfId="8" tableBorderDxfId="24">
  <autoFilter ref="C3:M10" xr:uid="{73D7C5EB-E6E9-F345-B144-030F2F6CD2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C495DD0-5C62-8A46-95C4-3FFD962C1431}" name="." dataDxfId="20"/>
    <tableColumn id="2" xr3:uid="{0E1DC550-1AB8-3B4B-97E0-AAF3FC13BE60}" name="Energia (por 100g)" dataDxfId="19"/>
    <tableColumn id="3" xr3:uid="{DAF34BB6-94AE-9C41-B09C-3ADF70CE0A0F}" name="HC (por 100g)" dataDxfId="18"/>
    <tableColumn id="4" xr3:uid="{5686210C-DDED-C147-9CAA-C0DCD9127B4B}" name="Proteínas (por 100g)" dataDxfId="17"/>
    <tableColumn id="5" xr3:uid="{4D1D5810-40CF-034A-A9F3-3D63FB4461AC}" name="Lípidos (por 100g)" dataDxfId="16"/>
    <tableColumn id="6" xr3:uid="{3C1D7D6C-EEAA-2043-A3BB-95DA62503ED6}" name="Fibra1" dataDxfId="15"/>
    <tableColumn id="7" xr3:uid="{EF59F3CC-25B7-6649-B35E-21DE799ED5B3}" name="VCT" dataDxfId="14"/>
    <tableColumn id="8" xr3:uid="{5AA6F0BB-6A86-B743-BE8C-9BE2B6DDFB06}" name="HC" dataDxfId="13"/>
    <tableColumn id="9" xr3:uid="{35EC813D-97CD-874C-82C2-2EF21DEC6B5C}" name="Proteínas" dataDxfId="12"/>
    <tableColumn id="10" xr3:uid="{0ADF07AA-AE1E-FB4D-9F3F-7F716BA7175C}" name="Lípidos" dataDxfId="11"/>
    <tableColumn id="11" xr3:uid="{9BF0B41F-5C2B-4941-A914-11D33A9A8B37}" name="Fibra" dataDxfId="1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1FFDDE-C539-4846-80B3-3F10429B852D}" name="Tabela2" displayName="Tabela2" ref="F48:K52" totalsRowShown="0" headerRowDxfId="0" dataDxfId="1" headerRowBorderDxfId="23" tableBorderDxfId="22" totalsRowBorderDxfId="21">
  <tableColumns count="6">
    <tableColumn id="1" xr3:uid="{920D1A81-845C-6C4F-AF8B-B6DA7A9860F8}" name="Coluna1" dataDxfId="7"/>
    <tableColumn id="2" xr3:uid="{EF9D72A2-DB72-BC42-B335-A1618EBD69DB}" name="VCT (kcal)" dataDxfId="6"/>
    <tableColumn id="3" xr3:uid="{E70F2AFA-EDB8-834A-880F-DA7F051AC0AE}" name="HC" dataDxfId="5"/>
    <tableColumn id="4" xr3:uid="{45E5BC0C-052C-5048-B4FD-C56072408311}" name="Proteína" dataDxfId="4"/>
    <tableColumn id="5" xr3:uid="{1228E73B-5C22-7043-A070-B9AF9C79DAF4}" name="Lípidos" dataDxfId="3"/>
    <tableColumn id="6" xr3:uid="{83EB570D-D21F-1E42-BFCB-FF39C1D96A19}" name="Fibra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F1D6-6786-3740-9B09-545FBF2E994E}">
  <dimension ref="B2:M52"/>
  <sheetViews>
    <sheetView tabSelected="1" topLeftCell="B32" workbookViewId="0">
      <selection activeCell="K52" sqref="F48:K52"/>
    </sheetView>
  </sheetViews>
  <sheetFormatPr defaultColWidth="11" defaultRowHeight="17.25" x14ac:dyDescent="0.35"/>
  <cols>
    <col min="1" max="1" width="11" style="1"/>
    <col min="2" max="2" width="13.375" style="1" bestFit="1" customWidth="1"/>
    <col min="3" max="3" width="19.5" style="1" bestFit="1" customWidth="1"/>
    <col min="4" max="4" width="16.5" style="1" customWidth="1"/>
    <col min="5" max="5" width="12.375" style="1" customWidth="1"/>
    <col min="6" max="6" width="18" style="1" customWidth="1"/>
    <col min="7" max="7" width="15.875" style="1" customWidth="1"/>
    <col min="8" max="8" width="10.875" style="1" customWidth="1"/>
    <col min="9" max="9" width="11.625" style="1" bestFit="1" customWidth="1"/>
    <col min="10" max="10" width="11" style="1" bestFit="1" customWidth="1"/>
    <col min="11" max="11" width="11.125" style="1" customWidth="1"/>
    <col min="12" max="12" width="11" style="1" bestFit="1" customWidth="1"/>
    <col min="13" max="13" width="8.625" style="1" customWidth="1"/>
    <col min="14" max="16384" width="11" style="1"/>
  </cols>
  <sheetData>
    <row r="2" spans="2:13" x14ac:dyDescent="0.35">
      <c r="B2" s="1" t="s">
        <v>42</v>
      </c>
    </row>
    <row r="3" spans="2:13" x14ac:dyDescent="0.35">
      <c r="C3" s="2" t="s">
        <v>24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23</v>
      </c>
      <c r="I3" s="3" t="s">
        <v>21</v>
      </c>
      <c r="J3" s="3" t="s">
        <v>4</v>
      </c>
      <c r="K3" s="3" t="s">
        <v>5</v>
      </c>
      <c r="L3" s="3" t="s">
        <v>6</v>
      </c>
      <c r="M3" s="4" t="s">
        <v>11</v>
      </c>
    </row>
    <row r="4" spans="2:13" hidden="1" x14ac:dyDescent="0.35">
      <c r="B4" s="5">
        <v>300</v>
      </c>
      <c r="C4" s="6" t="s">
        <v>0</v>
      </c>
      <c r="D4" s="7">
        <v>90</v>
      </c>
      <c r="E4" s="7">
        <v>19.2</v>
      </c>
      <c r="F4" s="7">
        <v>2.5</v>
      </c>
      <c r="G4" s="7">
        <v>0</v>
      </c>
      <c r="H4" s="7">
        <v>1.6</v>
      </c>
      <c r="I4" s="8">
        <f>(D4*B4)/100</f>
        <v>270</v>
      </c>
      <c r="J4" s="8">
        <f>(E4*B4)/100</f>
        <v>57.6</v>
      </c>
      <c r="K4" s="8">
        <f>(F4*B4)/100</f>
        <v>7.5</v>
      </c>
      <c r="L4" s="8">
        <f>(G4*B4)/100</f>
        <v>0</v>
      </c>
      <c r="M4" s="8">
        <f>(H4*B4)/100</f>
        <v>4.8</v>
      </c>
    </row>
    <row r="5" spans="2:13" hidden="1" x14ac:dyDescent="0.35">
      <c r="B5" s="5">
        <v>250</v>
      </c>
      <c r="C5" s="9" t="s">
        <v>25</v>
      </c>
      <c r="D5" s="7">
        <v>72</v>
      </c>
      <c r="E5" s="7">
        <v>7.5</v>
      </c>
      <c r="F5" s="7">
        <v>5.6</v>
      </c>
      <c r="G5" s="7">
        <v>0.5</v>
      </c>
      <c r="H5" s="7">
        <v>7.3</v>
      </c>
      <c r="I5" s="8">
        <f t="shared" ref="I5:I8" si="0">(D5*B5)/100</f>
        <v>180</v>
      </c>
      <c r="J5" s="8">
        <f t="shared" ref="J5:J8" si="1">(E5*B5)/100</f>
        <v>18.75</v>
      </c>
      <c r="K5" s="8">
        <f t="shared" ref="K5:K8" si="2">(F5*B5)/100</f>
        <v>14</v>
      </c>
      <c r="L5" s="8">
        <f t="shared" ref="L5:L8" si="3">(G5*B5)/100</f>
        <v>1.25</v>
      </c>
      <c r="M5" s="8">
        <f t="shared" ref="M5:M8" si="4">(H5*B5)/100</f>
        <v>18.25</v>
      </c>
    </row>
    <row r="6" spans="2:13" hidden="1" x14ac:dyDescent="0.35">
      <c r="B6" s="5">
        <v>200</v>
      </c>
      <c r="C6" s="9" t="s">
        <v>1</v>
      </c>
      <c r="D6" s="7">
        <v>20</v>
      </c>
      <c r="E6" s="7">
        <v>3.1</v>
      </c>
      <c r="F6" s="7">
        <v>0.9</v>
      </c>
      <c r="G6" s="7">
        <v>0.2</v>
      </c>
      <c r="H6" s="7">
        <v>1.3</v>
      </c>
      <c r="I6" s="8">
        <f t="shared" si="0"/>
        <v>40</v>
      </c>
      <c r="J6" s="8">
        <f t="shared" si="1"/>
        <v>6.2</v>
      </c>
      <c r="K6" s="8">
        <f t="shared" si="2"/>
        <v>1.8</v>
      </c>
      <c r="L6" s="8">
        <f t="shared" si="3"/>
        <v>0.4</v>
      </c>
      <c r="M6" s="8">
        <f t="shared" si="4"/>
        <v>2.6</v>
      </c>
    </row>
    <row r="7" spans="2:13" hidden="1" x14ac:dyDescent="0.35">
      <c r="B7" s="5">
        <v>12</v>
      </c>
      <c r="C7" s="9" t="s">
        <v>2</v>
      </c>
      <c r="D7" s="7">
        <v>900</v>
      </c>
      <c r="E7" s="7">
        <v>0</v>
      </c>
      <c r="F7" s="7">
        <v>0.1</v>
      </c>
      <c r="G7" s="7">
        <v>99.9</v>
      </c>
      <c r="H7" s="7">
        <v>0</v>
      </c>
      <c r="I7" s="8">
        <f t="shared" si="0"/>
        <v>108</v>
      </c>
      <c r="J7" s="8">
        <f t="shared" si="1"/>
        <v>0</v>
      </c>
      <c r="K7" s="8">
        <f t="shared" si="2"/>
        <v>1.2000000000000002E-2</v>
      </c>
      <c r="L7" s="8">
        <f t="shared" si="3"/>
        <v>11.988000000000001</v>
      </c>
      <c r="M7" s="8">
        <f t="shared" si="4"/>
        <v>0</v>
      </c>
    </row>
    <row r="8" spans="2:13" hidden="1" x14ac:dyDescent="0.35">
      <c r="B8" s="5"/>
      <c r="C8" s="9" t="s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f t="shared" si="0"/>
        <v>0</v>
      </c>
      <c r="J8" s="8">
        <f t="shared" si="1"/>
        <v>0</v>
      </c>
      <c r="K8" s="8">
        <f t="shared" si="2"/>
        <v>0</v>
      </c>
      <c r="L8" s="8">
        <f t="shared" si="3"/>
        <v>0</v>
      </c>
      <c r="M8" s="8">
        <f t="shared" si="4"/>
        <v>0</v>
      </c>
    </row>
    <row r="9" spans="2:13" hidden="1" x14ac:dyDescent="0.35">
      <c r="B9" s="7"/>
      <c r="C9" s="7" t="s">
        <v>12</v>
      </c>
      <c r="D9" s="7"/>
      <c r="E9" s="7"/>
      <c r="F9" s="7"/>
      <c r="G9" s="7"/>
      <c r="H9" s="7"/>
      <c r="I9" s="8">
        <f>SUM(I4:I8)</f>
        <v>598</v>
      </c>
      <c r="J9" s="8">
        <f>SUM(J4:J8)</f>
        <v>82.55</v>
      </c>
      <c r="K9" s="8">
        <f>SUM(K4:K8)</f>
        <v>23.312000000000001</v>
      </c>
      <c r="L9" s="8">
        <f>SUM(L4:L8)</f>
        <v>13.638000000000002</v>
      </c>
      <c r="M9" s="8">
        <f>SUM(M4:M8)</f>
        <v>25.650000000000002</v>
      </c>
    </row>
    <row r="10" spans="2:13" x14ac:dyDescent="0.35">
      <c r="B10" s="7"/>
      <c r="C10" s="7" t="s">
        <v>13</v>
      </c>
      <c r="D10" s="7"/>
      <c r="E10" s="7"/>
      <c r="F10" s="7"/>
      <c r="G10" s="7"/>
      <c r="H10" s="7"/>
      <c r="I10" s="8">
        <f>I9/4</f>
        <v>149.5</v>
      </c>
      <c r="J10" s="8">
        <f t="shared" ref="J10:M10" si="5">J9/4</f>
        <v>20.637499999999999</v>
      </c>
      <c r="K10" s="8">
        <f t="shared" si="5"/>
        <v>5.8280000000000003</v>
      </c>
      <c r="L10" s="8">
        <f t="shared" si="5"/>
        <v>3.4095000000000004</v>
      </c>
      <c r="M10" s="8">
        <f t="shared" si="5"/>
        <v>6.4125000000000005</v>
      </c>
    </row>
    <row r="11" spans="2:13" x14ac:dyDescent="0.35">
      <c r="C11" s="10"/>
      <c r="I11" s="10"/>
      <c r="J11" s="10"/>
      <c r="K11" s="10"/>
      <c r="L11" s="10"/>
      <c r="M11" s="10"/>
    </row>
    <row r="12" spans="2:13" x14ac:dyDescent="0.35">
      <c r="B12" s="1" t="s">
        <v>41</v>
      </c>
    </row>
    <row r="14" spans="2:13" x14ac:dyDescent="0.35">
      <c r="D14" s="7" t="s">
        <v>7</v>
      </c>
      <c r="E14" s="7" t="s">
        <v>8</v>
      </c>
      <c r="F14" s="7" t="s">
        <v>9</v>
      </c>
      <c r="G14" s="7" t="s">
        <v>10</v>
      </c>
      <c r="H14" s="7" t="s">
        <v>11</v>
      </c>
      <c r="I14" s="11" t="s">
        <v>21</v>
      </c>
      <c r="J14" s="11" t="s">
        <v>4</v>
      </c>
      <c r="K14" s="11" t="s">
        <v>5</v>
      </c>
      <c r="L14" s="12" t="s">
        <v>6</v>
      </c>
      <c r="M14" s="12" t="s">
        <v>11</v>
      </c>
    </row>
    <row r="15" spans="2:13" hidden="1" x14ac:dyDescent="0.35">
      <c r="B15" s="5">
        <v>150</v>
      </c>
      <c r="C15" s="13" t="s">
        <v>31</v>
      </c>
      <c r="D15" s="7">
        <v>21</v>
      </c>
      <c r="E15" s="7">
        <v>2.4</v>
      </c>
      <c r="F15" s="7">
        <v>1.1000000000000001</v>
      </c>
      <c r="G15" s="7">
        <v>0.2</v>
      </c>
      <c r="H15" s="7">
        <v>2.5</v>
      </c>
      <c r="I15" s="7">
        <f>(D15*B15)/100</f>
        <v>31.5</v>
      </c>
      <c r="J15" s="7">
        <f>(E15*B15)/100</f>
        <v>3.6</v>
      </c>
      <c r="K15" s="7">
        <f>(F15*B15)/100</f>
        <v>1.65</v>
      </c>
      <c r="L15" s="7">
        <f>(G15*B15)/100</f>
        <v>0.3</v>
      </c>
      <c r="M15" s="7">
        <f>(H15*B15)/100</f>
        <v>3.75</v>
      </c>
    </row>
    <row r="16" spans="2:13" hidden="1" x14ac:dyDescent="0.35">
      <c r="B16" s="5">
        <v>150</v>
      </c>
      <c r="C16" s="13" t="s">
        <v>32</v>
      </c>
      <c r="D16" s="7">
        <v>19</v>
      </c>
      <c r="E16" s="7">
        <v>2</v>
      </c>
      <c r="F16" s="7">
        <v>1.6</v>
      </c>
      <c r="G16" s="7">
        <v>0.3</v>
      </c>
      <c r="H16" s="7">
        <v>1</v>
      </c>
      <c r="I16" s="7">
        <f t="shared" ref="I16:I30" si="6">(D16*B16)/100</f>
        <v>28.5</v>
      </c>
      <c r="J16" s="7">
        <f>(E16*B16)/100</f>
        <v>3</v>
      </c>
      <c r="K16" s="7">
        <f t="shared" ref="K16:K30" si="7">(F16*B16)/100</f>
        <v>2.4</v>
      </c>
      <c r="L16" s="7">
        <f t="shared" ref="L16:L30" si="8">(G16*B16)/100</f>
        <v>0.45</v>
      </c>
      <c r="M16" s="7">
        <f t="shared" ref="M16:M30" si="9">(H16*B16)/100</f>
        <v>1.5</v>
      </c>
    </row>
    <row r="17" spans="2:13" hidden="1" x14ac:dyDescent="0.35">
      <c r="B17" s="5">
        <v>100</v>
      </c>
      <c r="C17" s="9" t="s">
        <v>33</v>
      </c>
      <c r="D17" s="7">
        <v>27</v>
      </c>
      <c r="E17" s="7">
        <v>2.7</v>
      </c>
      <c r="F17" s="7">
        <v>1.6</v>
      </c>
      <c r="G17" s="7">
        <v>0.6</v>
      </c>
      <c r="H17" s="7">
        <v>2</v>
      </c>
      <c r="I17" s="7">
        <f t="shared" si="6"/>
        <v>27</v>
      </c>
      <c r="J17" s="7">
        <f t="shared" ref="J17:J30" si="10">(E17*B17)/100</f>
        <v>2.7</v>
      </c>
      <c r="K17" s="7">
        <f t="shared" si="7"/>
        <v>1.6</v>
      </c>
      <c r="L17" s="7">
        <f t="shared" si="8"/>
        <v>0.6</v>
      </c>
      <c r="M17" s="7">
        <f t="shared" si="9"/>
        <v>2</v>
      </c>
    </row>
    <row r="18" spans="2:13" hidden="1" x14ac:dyDescent="0.35">
      <c r="B18" s="5">
        <v>100</v>
      </c>
      <c r="C18" s="9" t="s">
        <v>34</v>
      </c>
      <c r="D18" s="7">
        <v>18</v>
      </c>
      <c r="E18" s="7">
        <v>0.5</v>
      </c>
      <c r="F18" s="7">
        <v>1.8</v>
      </c>
      <c r="G18" s="7">
        <v>0.5</v>
      </c>
      <c r="H18" s="7">
        <v>2.2999999999999998</v>
      </c>
      <c r="I18" s="7">
        <f t="shared" si="6"/>
        <v>18</v>
      </c>
      <c r="J18" s="7">
        <f t="shared" si="10"/>
        <v>0.5</v>
      </c>
      <c r="K18" s="7">
        <f t="shared" si="7"/>
        <v>1.8</v>
      </c>
      <c r="L18" s="7">
        <f t="shared" si="8"/>
        <v>0.5</v>
      </c>
      <c r="M18" s="7">
        <f t="shared" si="9"/>
        <v>2.2999999999999998</v>
      </c>
    </row>
    <row r="19" spans="2:13" hidden="1" x14ac:dyDescent="0.35">
      <c r="B19" s="5">
        <v>250</v>
      </c>
      <c r="C19" s="9" t="s">
        <v>1</v>
      </c>
      <c r="D19" s="7">
        <v>20</v>
      </c>
      <c r="E19" s="7">
        <v>3.1</v>
      </c>
      <c r="F19" s="7">
        <v>0.9</v>
      </c>
      <c r="G19" s="7">
        <v>0.2</v>
      </c>
      <c r="H19" s="7">
        <v>1.3</v>
      </c>
      <c r="I19" s="7">
        <f t="shared" si="6"/>
        <v>50</v>
      </c>
      <c r="J19" s="7">
        <f t="shared" si="10"/>
        <v>7.75</v>
      </c>
      <c r="K19" s="7">
        <f t="shared" si="7"/>
        <v>2.25</v>
      </c>
      <c r="L19" s="7">
        <f t="shared" si="8"/>
        <v>0.5</v>
      </c>
      <c r="M19" s="7">
        <f t="shared" si="9"/>
        <v>3.25</v>
      </c>
    </row>
    <row r="20" spans="2:13" hidden="1" x14ac:dyDescent="0.35">
      <c r="B20" s="5">
        <v>150</v>
      </c>
      <c r="C20" s="9" t="s">
        <v>35</v>
      </c>
      <c r="D20" s="14">
        <v>25</v>
      </c>
      <c r="E20" s="14">
        <v>2.6</v>
      </c>
      <c r="F20" s="14">
        <v>0.6</v>
      </c>
      <c r="G20" s="14">
        <v>0</v>
      </c>
      <c r="H20" s="14">
        <v>2.6</v>
      </c>
      <c r="I20" s="7">
        <f t="shared" si="6"/>
        <v>37.5</v>
      </c>
      <c r="J20" s="7">
        <f t="shared" si="10"/>
        <v>3.9</v>
      </c>
      <c r="K20" s="7">
        <f t="shared" si="7"/>
        <v>0.9</v>
      </c>
      <c r="L20" s="7">
        <f t="shared" si="8"/>
        <v>0</v>
      </c>
      <c r="M20" s="7">
        <f t="shared" si="9"/>
        <v>3.9</v>
      </c>
    </row>
    <row r="21" spans="2:13" hidden="1" x14ac:dyDescent="0.35">
      <c r="B21" s="5">
        <v>200</v>
      </c>
      <c r="C21" s="9" t="s">
        <v>36</v>
      </c>
      <c r="D21" s="14">
        <v>360</v>
      </c>
      <c r="E21" s="14">
        <v>67.599999999999994</v>
      </c>
      <c r="F21" s="14">
        <v>13.9</v>
      </c>
      <c r="G21" s="14">
        <v>3.1</v>
      </c>
      <c r="H21" s="14">
        <v>3</v>
      </c>
      <c r="I21" s="7">
        <f t="shared" si="6"/>
        <v>720</v>
      </c>
      <c r="J21" s="7">
        <f t="shared" si="10"/>
        <v>135.19999999999999</v>
      </c>
      <c r="K21" s="7">
        <f t="shared" si="7"/>
        <v>27.8</v>
      </c>
      <c r="L21" s="7">
        <f t="shared" si="8"/>
        <v>6.2</v>
      </c>
      <c r="M21" s="7">
        <f t="shared" si="9"/>
        <v>6</v>
      </c>
    </row>
    <row r="22" spans="2:13" hidden="1" x14ac:dyDescent="0.35">
      <c r="B22" s="5">
        <v>100</v>
      </c>
      <c r="C22" s="9" t="s">
        <v>37</v>
      </c>
      <c r="D22" s="14">
        <v>290</v>
      </c>
      <c r="E22" s="14">
        <v>57.3</v>
      </c>
      <c r="F22" s="14">
        <v>8.4</v>
      </c>
      <c r="G22" s="14">
        <v>2.2000000000000002</v>
      </c>
      <c r="H22" s="14">
        <v>3.8</v>
      </c>
      <c r="I22" s="7">
        <f t="shared" si="6"/>
        <v>290</v>
      </c>
      <c r="J22" s="7">
        <f t="shared" si="10"/>
        <v>57.3</v>
      </c>
      <c r="K22" s="7">
        <f t="shared" si="7"/>
        <v>8.4</v>
      </c>
      <c r="L22" s="7">
        <f t="shared" si="8"/>
        <v>2.2000000000000002</v>
      </c>
      <c r="M22" s="7">
        <f t="shared" si="9"/>
        <v>3.8</v>
      </c>
    </row>
    <row r="23" spans="2:13" hidden="1" x14ac:dyDescent="0.35">
      <c r="B23" s="5">
        <v>10</v>
      </c>
      <c r="C23" s="9" t="s">
        <v>14</v>
      </c>
      <c r="D23" s="14">
        <v>20</v>
      </c>
      <c r="E23" s="14">
        <v>0.4</v>
      </c>
      <c r="F23" s="14">
        <v>3.1</v>
      </c>
      <c r="G23" s="14">
        <v>0</v>
      </c>
      <c r="H23" s="14">
        <v>2.9</v>
      </c>
      <c r="I23" s="7">
        <f t="shared" si="6"/>
        <v>2</v>
      </c>
      <c r="J23" s="7">
        <f t="shared" si="10"/>
        <v>0.04</v>
      </c>
      <c r="K23" s="7">
        <f t="shared" si="7"/>
        <v>0.31</v>
      </c>
      <c r="L23" s="7">
        <f t="shared" si="8"/>
        <v>0</v>
      </c>
      <c r="M23" s="7">
        <f t="shared" si="9"/>
        <v>0.28999999999999998</v>
      </c>
    </row>
    <row r="24" spans="2:13" hidden="1" x14ac:dyDescent="0.35">
      <c r="B24" s="5">
        <v>30</v>
      </c>
      <c r="C24" s="9" t="s">
        <v>38</v>
      </c>
      <c r="D24" s="14">
        <v>158</v>
      </c>
      <c r="E24" s="14">
        <v>18.5</v>
      </c>
      <c r="F24" s="14">
        <v>5.7</v>
      </c>
      <c r="G24" s="14">
        <v>6.4</v>
      </c>
      <c r="H24" s="14">
        <v>1.7</v>
      </c>
      <c r="I24" s="7">
        <f t="shared" si="6"/>
        <v>47.4</v>
      </c>
      <c r="J24" s="7">
        <f t="shared" si="10"/>
        <v>5.55</v>
      </c>
      <c r="K24" s="7">
        <f t="shared" si="7"/>
        <v>1.71</v>
      </c>
      <c r="L24" s="7">
        <f t="shared" si="8"/>
        <v>1.92</v>
      </c>
      <c r="M24" s="7">
        <f t="shared" si="9"/>
        <v>0.51</v>
      </c>
    </row>
    <row r="25" spans="2:13" hidden="1" x14ac:dyDescent="0.35">
      <c r="B25" s="5">
        <v>10</v>
      </c>
      <c r="C25" s="9" t="s">
        <v>39</v>
      </c>
      <c r="D25" s="14">
        <v>750</v>
      </c>
      <c r="E25" s="14">
        <v>0.7</v>
      </c>
      <c r="F25" s="14">
        <v>0.1</v>
      </c>
      <c r="G25" s="14">
        <v>83</v>
      </c>
      <c r="H25" s="14">
        <v>0</v>
      </c>
      <c r="I25" s="7">
        <f t="shared" si="6"/>
        <v>75</v>
      </c>
      <c r="J25" s="7">
        <f t="shared" si="10"/>
        <v>7.0000000000000007E-2</v>
      </c>
      <c r="K25" s="7">
        <f t="shared" si="7"/>
        <v>0.01</v>
      </c>
      <c r="L25" s="7">
        <f t="shared" si="8"/>
        <v>8.3000000000000007</v>
      </c>
      <c r="M25" s="7">
        <f t="shared" si="9"/>
        <v>0</v>
      </c>
    </row>
    <row r="26" spans="2:13" hidden="1" x14ac:dyDescent="0.35">
      <c r="B26" s="5">
        <v>400</v>
      </c>
      <c r="C26" s="9" t="s">
        <v>43</v>
      </c>
      <c r="D26" s="14">
        <v>262</v>
      </c>
      <c r="E26" s="14">
        <v>0</v>
      </c>
      <c r="F26" s="14">
        <v>16.2</v>
      </c>
      <c r="G26" s="14">
        <v>21.9</v>
      </c>
      <c r="H26" s="14">
        <v>0</v>
      </c>
      <c r="I26" s="7">
        <f t="shared" si="6"/>
        <v>1048</v>
      </c>
      <c r="J26" s="7">
        <f t="shared" si="10"/>
        <v>0</v>
      </c>
      <c r="K26" s="7">
        <f t="shared" si="7"/>
        <v>64.8</v>
      </c>
      <c r="L26" s="7">
        <f t="shared" si="8"/>
        <v>87.6</v>
      </c>
      <c r="M26" s="7">
        <f t="shared" si="9"/>
        <v>0</v>
      </c>
    </row>
    <row r="27" spans="2:13" hidden="1" x14ac:dyDescent="0.35">
      <c r="B27" s="5">
        <v>100</v>
      </c>
      <c r="C27" s="9" t="s">
        <v>40</v>
      </c>
      <c r="D27" s="14">
        <v>650</v>
      </c>
      <c r="E27" s="14">
        <v>7.1</v>
      </c>
      <c r="F27" s="14">
        <v>21.6</v>
      </c>
      <c r="G27" s="14">
        <v>56.8</v>
      </c>
      <c r="H27" s="14">
        <v>12.2</v>
      </c>
      <c r="I27" s="7">
        <f t="shared" si="6"/>
        <v>650</v>
      </c>
      <c r="J27" s="7">
        <f t="shared" si="10"/>
        <v>7.1</v>
      </c>
      <c r="K27" s="7">
        <f t="shared" si="7"/>
        <v>21.6</v>
      </c>
      <c r="L27" s="7">
        <f t="shared" si="8"/>
        <v>56.8</v>
      </c>
      <c r="M27" s="7">
        <f t="shared" si="9"/>
        <v>12.2</v>
      </c>
    </row>
    <row r="28" spans="2:13" hidden="1" x14ac:dyDescent="0.35">
      <c r="B28" s="5">
        <v>24</v>
      </c>
      <c r="C28" s="9" t="s">
        <v>2</v>
      </c>
      <c r="D28" s="7">
        <v>900</v>
      </c>
      <c r="E28" s="7">
        <v>0</v>
      </c>
      <c r="F28" s="7">
        <v>0.1</v>
      </c>
      <c r="G28" s="7">
        <v>99.9</v>
      </c>
      <c r="H28" s="7">
        <v>0</v>
      </c>
      <c r="I28" s="7">
        <f t="shared" si="6"/>
        <v>216</v>
      </c>
      <c r="J28" s="7">
        <f t="shared" si="10"/>
        <v>0</v>
      </c>
      <c r="K28" s="7">
        <f t="shared" si="7"/>
        <v>2.4000000000000004E-2</v>
      </c>
      <c r="L28" s="7">
        <f t="shared" si="8"/>
        <v>23.976000000000003</v>
      </c>
      <c r="M28" s="7">
        <f t="shared" si="9"/>
        <v>0</v>
      </c>
    </row>
    <row r="29" spans="2:13" hidden="1" x14ac:dyDescent="0.35">
      <c r="B29" s="5"/>
      <c r="C29" s="9"/>
      <c r="D29" s="7"/>
      <c r="E29" s="7"/>
      <c r="F29" s="7"/>
      <c r="G29" s="7"/>
      <c r="H29" s="7"/>
      <c r="I29" s="7">
        <f t="shared" si="6"/>
        <v>0</v>
      </c>
      <c r="J29" s="7">
        <f t="shared" si="10"/>
        <v>0</v>
      </c>
      <c r="K29" s="7">
        <f t="shared" si="7"/>
        <v>0</v>
      </c>
      <c r="L29" s="7">
        <f t="shared" si="8"/>
        <v>0</v>
      </c>
      <c r="M29" s="7">
        <f t="shared" si="9"/>
        <v>0</v>
      </c>
    </row>
    <row r="30" spans="2:13" hidden="1" x14ac:dyDescent="0.35">
      <c r="B30" s="7"/>
      <c r="C30" s="7"/>
      <c r="D30" s="7"/>
      <c r="E30" s="7"/>
      <c r="F30" s="7"/>
      <c r="G30" s="7"/>
      <c r="H30" s="7"/>
      <c r="I30" s="7">
        <f t="shared" si="6"/>
        <v>0</v>
      </c>
      <c r="J30" s="7">
        <f t="shared" si="10"/>
        <v>0</v>
      </c>
      <c r="K30" s="7">
        <f t="shared" si="7"/>
        <v>0</v>
      </c>
      <c r="L30" s="7">
        <f t="shared" si="8"/>
        <v>0</v>
      </c>
      <c r="M30" s="7">
        <f t="shared" si="9"/>
        <v>0</v>
      </c>
    </row>
    <row r="31" spans="2:13" hidden="1" x14ac:dyDescent="0.35">
      <c r="C31" s="15" t="s">
        <v>12</v>
      </c>
      <c r="D31" s="15"/>
      <c r="E31" s="15"/>
      <c r="F31" s="15"/>
      <c r="G31" s="15"/>
      <c r="H31" s="15"/>
      <c r="I31" s="16">
        <f>SUM(I15:I30)</f>
        <v>3240.9</v>
      </c>
      <c r="J31" s="16">
        <f>SUM(J15:J30)</f>
        <v>226.70999999999998</v>
      </c>
      <c r="K31" s="16">
        <f>SUM(K15:K30)</f>
        <v>135.25399999999999</v>
      </c>
      <c r="L31" s="16">
        <f>SUM(L15:L30)</f>
        <v>189.346</v>
      </c>
      <c r="M31" s="16">
        <f>SUM(M15:M30)</f>
        <v>39.5</v>
      </c>
    </row>
    <row r="32" spans="2:13" x14ac:dyDescent="0.35">
      <c r="C32" s="17" t="s">
        <v>13</v>
      </c>
      <c r="D32" s="17"/>
      <c r="E32" s="17"/>
      <c r="F32" s="17"/>
      <c r="G32" s="17"/>
      <c r="H32" s="17"/>
      <c r="I32" s="18">
        <f>I31/4</f>
        <v>810.22500000000002</v>
      </c>
      <c r="J32" s="18">
        <f t="shared" ref="J32:M32" si="11">J31/4</f>
        <v>56.677499999999995</v>
      </c>
      <c r="K32" s="18">
        <f t="shared" si="11"/>
        <v>33.813499999999998</v>
      </c>
      <c r="L32" s="18">
        <f t="shared" si="11"/>
        <v>47.336500000000001</v>
      </c>
      <c r="M32" s="18">
        <f t="shared" si="11"/>
        <v>9.875</v>
      </c>
    </row>
    <row r="33" spans="2:13" x14ac:dyDescent="0.35"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20"/>
    </row>
    <row r="34" spans="2:13" x14ac:dyDescent="0.35">
      <c r="B34" s="1" t="s">
        <v>26</v>
      </c>
    </row>
    <row r="36" spans="2:13" x14ac:dyDescent="0.35">
      <c r="D36" s="1" t="s">
        <v>7</v>
      </c>
      <c r="E36" s="1" t="s">
        <v>8</v>
      </c>
      <c r="F36" s="1" t="s">
        <v>9</v>
      </c>
      <c r="G36" s="1" t="s">
        <v>10</v>
      </c>
      <c r="H36" s="1" t="s">
        <v>11</v>
      </c>
      <c r="I36" s="12" t="s">
        <v>21</v>
      </c>
      <c r="J36" s="12" t="s">
        <v>4</v>
      </c>
      <c r="K36" s="12" t="s">
        <v>5</v>
      </c>
      <c r="L36" s="12" t="s">
        <v>6</v>
      </c>
      <c r="M36" s="12" t="s">
        <v>11</v>
      </c>
    </row>
    <row r="37" spans="2:13" hidden="1" x14ac:dyDescent="0.35">
      <c r="B37" s="5"/>
      <c r="C37" s="9"/>
      <c r="D37" s="7"/>
      <c r="E37" s="7"/>
      <c r="F37" s="7"/>
      <c r="G37" s="7"/>
      <c r="H37" s="7"/>
      <c r="I37" s="7">
        <f>(D37*B37)/100</f>
        <v>0</v>
      </c>
      <c r="J37" s="7">
        <f>(E37*B37)/100</f>
        <v>0</v>
      </c>
      <c r="K37" s="7">
        <f>(F37*B37)/100</f>
        <v>0</v>
      </c>
      <c r="L37" s="7">
        <f>(G37*B37)/100</f>
        <v>0</v>
      </c>
      <c r="M37" s="7">
        <f>(H37*B37)/100</f>
        <v>0</v>
      </c>
    </row>
    <row r="38" spans="2:13" hidden="1" x14ac:dyDescent="0.35">
      <c r="B38" s="5">
        <v>400</v>
      </c>
      <c r="C38" s="9" t="s">
        <v>15</v>
      </c>
      <c r="D38" s="7">
        <v>397</v>
      </c>
      <c r="E38" s="7">
        <v>99.3</v>
      </c>
      <c r="F38" s="7">
        <v>0</v>
      </c>
      <c r="G38" s="7">
        <v>0</v>
      </c>
      <c r="H38" s="7">
        <v>0</v>
      </c>
      <c r="I38" s="7">
        <f t="shared" ref="I38:I42" si="12">(D38*B38)/100</f>
        <v>1588</v>
      </c>
      <c r="J38" s="7">
        <f>(E38*B38)/100</f>
        <v>397.2</v>
      </c>
      <c r="K38" s="7">
        <f t="shared" ref="K38:K42" si="13">(F38*B38)/100</f>
        <v>0</v>
      </c>
      <c r="L38" s="7">
        <f t="shared" ref="L38:L42" si="14">(G38*B38)/100</f>
        <v>0</v>
      </c>
      <c r="M38" s="7">
        <f t="shared" ref="M38:M42" si="15">(H38*B38)/100</f>
        <v>0</v>
      </c>
    </row>
    <row r="39" spans="2:13" hidden="1" x14ac:dyDescent="0.35">
      <c r="B39" s="5">
        <f>49*7</f>
        <v>343</v>
      </c>
      <c r="C39" s="9" t="s">
        <v>27</v>
      </c>
      <c r="D39" s="7">
        <v>149</v>
      </c>
      <c r="E39" s="7">
        <v>0</v>
      </c>
      <c r="F39" s="7">
        <v>13</v>
      </c>
      <c r="G39" s="7">
        <v>10.8</v>
      </c>
      <c r="H39" s="7">
        <v>0</v>
      </c>
      <c r="I39" s="7">
        <f t="shared" si="12"/>
        <v>511.07</v>
      </c>
      <c r="J39" s="7">
        <f t="shared" ref="J39:J42" si="16">(E39*B39)/100</f>
        <v>0</v>
      </c>
      <c r="K39" s="7">
        <f t="shared" si="13"/>
        <v>44.59</v>
      </c>
      <c r="L39" s="7">
        <f t="shared" si="14"/>
        <v>37.044000000000004</v>
      </c>
      <c r="M39" s="7">
        <f t="shared" si="15"/>
        <v>0</v>
      </c>
    </row>
    <row r="40" spans="2:13" hidden="1" x14ac:dyDescent="0.35">
      <c r="B40" s="5">
        <f>15*7</f>
        <v>105</v>
      </c>
      <c r="C40" s="9" t="s">
        <v>28</v>
      </c>
      <c r="D40" s="7">
        <v>294</v>
      </c>
      <c r="E40" s="7">
        <v>1.3</v>
      </c>
      <c r="F40" s="7">
        <v>15.3</v>
      </c>
      <c r="G40" s="7">
        <v>25.2</v>
      </c>
      <c r="H40" s="7">
        <v>0</v>
      </c>
      <c r="I40" s="7">
        <f t="shared" si="12"/>
        <v>308.7</v>
      </c>
      <c r="J40" s="7">
        <f t="shared" si="16"/>
        <v>1.365</v>
      </c>
      <c r="K40" s="7">
        <f t="shared" si="13"/>
        <v>16.065000000000001</v>
      </c>
      <c r="L40" s="7">
        <f t="shared" si="14"/>
        <v>26.46</v>
      </c>
      <c r="M40" s="7">
        <f t="shared" si="15"/>
        <v>0</v>
      </c>
    </row>
    <row r="41" spans="2:13" hidden="1" x14ac:dyDescent="0.35">
      <c r="B41" s="5">
        <v>250</v>
      </c>
      <c r="C41" s="9" t="s">
        <v>29</v>
      </c>
      <c r="D41" s="7">
        <v>48</v>
      </c>
      <c r="E41" s="7">
        <v>8.9</v>
      </c>
      <c r="F41" s="7">
        <v>1.1000000000000001</v>
      </c>
      <c r="G41" s="7">
        <v>0.2</v>
      </c>
      <c r="H41" s="7"/>
      <c r="I41" s="7">
        <f t="shared" si="12"/>
        <v>120</v>
      </c>
      <c r="J41" s="7">
        <f t="shared" si="16"/>
        <v>22.25</v>
      </c>
      <c r="K41" s="7">
        <f t="shared" si="13"/>
        <v>2.75</v>
      </c>
      <c r="L41" s="7">
        <f t="shared" si="14"/>
        <v>0.5</v>
      </c>
      <c r="M41" s="7">
        <f t="shared" si="15"/>
        <v>0</v>
      </c>
    </row>
    <row r="42" spans="2:13" hidden="1" x14ac:dyDescent="0.35">
      <c r="B42" s="5">
        <v>8</v>
      </c>
      <c r="C42" s="9" t="s">
        <v>30</v>
      </c>
      <c r="D42" s="7">
        <v>364</v>
      </c>
      <c r="E42" s="7">
        <v>90.2</v>
      </c>
      <c r="F42" s="7">
        <v>0.4</v>
      </c>
      <c r="G42" s="7">
        <v>0.2</v>
      </c>
      <c r="H42" s="7">
        <v>0.1</v>
      </c>
      <c r="I42" s="7">
        <f t="shared" si="12"/>
        <v>29.12</v>
      </c>
      <c r="J42" s="7">
        <f t="shared" si="16"/>
        <v>7.2160000000000002</v>
      </c>
      <c r="K42" s="7">
        <f t="shared" si="13"/>
        <v>3.2000000000000001E-2</v>
      </c>
      <c r="L42" s="7">
        <f t="shared" si="14"/>
        <v>1.6E-2</v>
      </c>
      <c r="M42" s="7">
        <f t="shared" si="15"/>
        <v>8.0000000000000002E-3</v>
      </c>
    </row>
    <row r="43" spans="2:13" hidden="1" x14ac:dyDescent="0.35">
      <c r="B43" s="7"/>
      <c r="C43" s="7" t="s">
        <v>12</v>
      </c>
      <c r="D43" s="7"/>
      <c r="E43" s="7"/>
      <c r="F43" s="7"/>
      <c r="G43" s="7"/>
      <c r="H43" s="7"/>
      <c r="I43" s="18">
        <f>SUM(I37:I42)</f>
        <v>2556.89</v>
      </c>
      <c r="J43" s="18">
        <f>SUM(J37:J42)</f>
        <v>428.03100000000001</v>
      </c>
      <c r="K43" s="18">
        <f>SUM(K37:K42)</f>
        <v>63.436999999999998</v>
      </c>
      <c r="L43" s="18">
        <f>SUM(L37:L42)</f>
        <v>64.02000000000001</v>
      </c>
      <c r="M43" s="18">
        <f>SUM(M37:M42)</f>
        <v>8.0000000000000002E-3</v>
      </c>
    </row>
    <row r="44" spans="2:13" x14ac:dyDescent="0.35">
      <c r="B44" s="7"/>
      <c r="C44" s="7" t="s">
        <v>13</v>
      </c>
      <c r="D44" s="7"/>
      <c r="E44" s="7"/>
      <c r="F44" s="7"/>
      <c r="G44" s="7"/>
      <c r="H44" s="7"/>
      <c r="I44" s="18">
        <f>I43/8</f>
        <v>319.61124999999998</v>
      </c>
      <c r="J44" s="18">
        <f t="shared" ref="J44:M44" si="17">J43/8</f>
        <v>53.503875000000001</v>
      </c>
      <c r="K44" s="18">
        <f t="shared" si="17"/>
        <v>7.9296249999999997</v>
      </c>
      <c r="L44" s="18">
        <f t="shared" si="17"/>
        <v>8.0025000000000013</v>
      </c>
      <c r="M44" s="18">
        <f t="shared" si="17"/>
        <v>1E-3</v>
      </c>
    </row>
    <row r="48" spans="2:13" x14ac:dyDescent="0.35">
      <c r="F48" s="28" t="s">
        <v>22</v>
      </c>
      <c r="G48" s="26" t="s">
        <v>19</v>
      </c>
      <c r="H48" s="26" t="s">
        <v>4</v>
      </c>
      <c r="I48" s="26" t="s">
        <v>20</v>
      </c>
      <c r="J48" s="26" t="s">
        <v>6</v>
      </c>
      <c r="K48" s="27" t="s">
        <v>11</v>
      </c>
    </row>
    <row r="49" spans="6:11" x14ac:dyDescent="0.35">
      <c r="F49" s="21" t="s">
        <v>16</v>
      </c>
      <c r="G49" s="8">
        <f>I10</f>
        <v>149.5</v>
      </c>
      <c r="H49" s="8">
        <f>J10</f>
        <v>20.637499999999999</v>
      </c>
      <c r="I49" s="8">
        <f>K10</f>
        <v>5.8280000000000003</v>
      </c>
      <c r="J49" s="8">
        <f>L10</f>
        <v>3.4095000000000004</v>
      </c>
      <c r="K49" s="22">
        <f>M10</f>
        <v>6.4125000000000005</v>
      </c>
    </row>
    <row r="50" spans="6:11" x14ac:dyDescent="0.35">
      <c r="F50" s="21" t="s">
        <v>17</v>
      </c>
      <c r="G50" s="8">
        <f>I32</f>
        <v>810.22500000000002</v>
      </c>
      <c r="H50" s="8">
        <f>J32</f>
        <v>56.677499999999995</v>
      </c>
      <c r="I50" s="8">
        <f>K32</f>
        <v>33.813499999999998</v>
      </c>
      <c r="J50" s="8">
        <f>L32</f>
        <v>47.336500000000001</v>
      </c>
      <c r="K50" s="22">
        <f>M32</f>
        <v>9.875</v>
      </c>
    </row>
    <row r="51" spans="6:11" x14ac:dyDescent="0.35">
      <c r="F51" s="21" t="s">
        <v>18</v>
      </c>
      <c r="G51" s="8">
        <f>I44</f>
        <v>319.61124999999998</v>
      </c>
      <c r="H51" s="8">
        <f>J44</f>
        <v>53.503875000000001</v>
      </c>
      <c r="I51" s="8">
        <f>K44</f>
        <v>7.9296249999999997</v>
      </c>
      <c r="J51" s="8">
        <f>L44</f>
        <v>8.0025000000000013</v>
      </c>
      <c r="K51" s="22">
        <f>M44</f>
        <v>1E-3</v>
      </c>
    </row>
    <row r="52" spans="6:11" ht="15.95" customHeight="1" x14ac:dyDescent="0.35">
      <c r="F52" s="23" t="s">
        <v>13</v>
      </c>
      <c r="G52" s="24">
        <f>SUM(G49:G51)</f>
        <v>1279.3362500000001</v>
      </c>
      <c r="H52" s="24">
        <f>SUM(H49:H51)</f>
        <v>130.81887499999999</v>
      </c>
      <c r="I52" s="24">
        <f>SUM(I49:I51)</f>
        <v>47.571125000000002</v>
      </c>
      <c r="J52" s="24">
        <f>SUM(J49:J51)</f>
        <v>58.748500000000007</v>
      </c>
      <c r="K52" s="25">
        <f>SUM(K49:K51)</f>
        <v>16.288500000000003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raquelscavaco@gmail.com</dc:creator>
  <cp:lastModifiedBy>Utilizador do Windows</cp:lastModifiedBy>
  <dcterms:created xsi:type="dcterms:W3CDTF">2020-04-23T11:13:22Z</dcterms:created>
  <dcterms:modified xsi:type="dcterms:W3CDTF">2022-01-27T18:25:26Z</dcterms:modified>
</cp:coreProperties>
</file>