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nçalo\Desktop\"/>
    </mc:Choice>
  </mc:AlternateContent>
  <xr:revisionPtr revIDLastSave="0" documentId="8_{9E685A76-6201-43AA-8EC3-AD55E2918EF0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Entrada" sheetId="1" r:id="rId1"/>
    <sheet name="Prato principal" sheetId="2" r:id="rId2"/>
    <sheet name="Sobremesa" sheetId="4" r:id="rId3"/>
    <sheet name="Total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D11" i="5"/>
  <c r="X12" i="1"/>
  <c r="AF16" i="1"/>
  <c r="AF14" i="1"/>
  <c r="AF13" i="1"/>
  <c r="AF12" i="1"/>
  <c r="AF11" i="1"/>
  <c r="AF9" i="1"/>
  <c r="X16" i="1"/>
  <c r="X14" i="1"/>
  <c r="X13" i="1"/>
  <c r="X11" i="1"/>
  <c r="X9" i="1"/>
  <c r="X8" i="1"/>
  <c r="AD16" i="1"/>
  <c r="P16" i="1"/>
  <c r="AE18" i="1"/>
  <c r="AC18" i="1"/>
  <c r="AB18" i="1"/>
  <c r="AA18" i="1"/>
  <c r="Z18" i="1"/>
  <c r="Y18" i="1"/>
  <c r="W18" i="1"/>
  <c r="V18" i="1"/>
  <c r="U18" i="1"/>
  <c r="T18" i="1"/>
  <c r="S18" i="1"/>
  <c r="R18" i="1"/>
  <c r="Q18" i="1"/>
  <c r="AD12" i="1"/>
  <c r="AD18" i="1" s="1"/>
  <c r="Y10" i="1"/>
  <c r="AF10" i="1" s="1"/>
  <c r="X10" i="1"/>
  <c r="F9" i="1"/>
  <c r="AF15" i="2"/>
  <c r="AD15" i="2"/>
  <c r="AC15" i="2"/>
  <c r="AB15" i="2"/>
  <c r="AA15" i="2"/>
  <c r="X15" i="2"/>
  <c r="W15" i="2"/>
  <c r="V15" i="2"/>
  <c r="U15" i="2"/>
  <c r="T15" i="2"/>
  <c r="S15" i="2"/>
  <c r="R15" i="2"/>
  <c r="P15" i="2"/>
  <c r="O15" i="2"/>
  <c r="N15" i="2"/>
  <c r="M15" i="2"/>
  <c r="L15" i="2"/>
  <c r="K15" i="2"/>
  <c r="AG14" i="2"/>
  <c r="AG12" i="2"/>
  <c r="AG11" i="2"/>
  <c r="AG9" i="2"/>
  <c r="AG8" i="2"/>
  <c r="Y14" i="2"/>
  <c r="Y12" i="2"/>
  <c r="Y11" i="2"/>
  <c r="Y10" i="2"/>
  <c r="Y9" i="2"/>
  <c r="Y8" i="2"/>
  <c r="Q14" i="2"/>
  <c r="Q15" i="2" s="1"/>
  <c r="Y15" i="2" l="1"/>
  <c r="AF18" i="1"/>
  <c r="AF15" i="1"/>
  <c r="X18" i="1"/>
  <c r="X15" i="1"/>
  <c r="AF13" i="4"/>
  <c r="AE13" i="4"/>
  <c r="AD13" i="4"/>
  <c r="AC13" i="4"/>
  <c r="AB13" i="4"/>
  <c r="AA13" i="4"/>
  <c r="Z13" i="4"/>
  <c r="X13" i="4"/>
  <c r="W13" i="4"/>
  <c r="V13" i="4"/>
  <c r="U13" i="4"/>
  <c r="T13" i="4"/>
  <c r="S13" i="4"/>
  <c r="N13" i="4"/>
  <c r="L13" i="4"/>
  <c r="O13" i="4"/>
  <c r="M13" i="4"/>
  <c r="AG12" i="4"/>
  <c r="Y12" i="4"/>
  <c r="Y9" i="4"/>
  <c r="AG10" i="4"/>
  <c r="AG9" i="4"/>
  <c r="Y10" i="4"/>
  <c r="AG8" i="4"/>
  <c r="AG13" i="4" s="1"/>
  <c r="Y8" i="4"/>
  <c r="Y13" i="4" s="1"/>
  <c r="AE14" i="2"/>
  <c r="G14" i="2"/>
  <c r="Z10" i="2"/>
  <c r="G12" i="2"/>
  <c r="G11" i="2"/>
  <c r="G10" i="2"/>
  <c r="G9" i="2"/>
  <c r="G8" i="2"/>
  <c r="AE12" i="2"/>
  <c r="AE15" i="2" s="1"/>
  <c r="Z15" i="2" l="1"/>
  <c r="AG10" i="2"/>
  <c r="AG15" i="2" s="1"/>
  <c r="F16" i="1" l="1"/>
  <c r="F15" i="1"/>
  <c r="F13" i="1"/>
  <c r="F12" i="1"/>
  <c r="F11" i="1"/>
  <c r="F10" i="1"/>
  <c r="R13" i="4"/>
  <c r="Q13" i="4"/>
  <c r="P13" i="4"/>
  <c r="K13" i="4"/>
  <c r="J13" i="4"/>
  <c r="G13" i="4"/>
  <c r="G14" i="4" s="1"/>
  <c r="J18" i="1"/>
  <c r="K18" i="1"/>
  <c r="I18" i="1"/>
  <c r="J15" i="2"/>
  <c r="G15" i="2"/>
  <c r="G16" i="2" s="1"/>
  <c r="N18" i="1"/>
  <c r="M18" i="1"/>
  <c r="F18" i="1" l="1"/>
  <c r="F19" i="1" s="1"/>
  <c r="P18" i="1"/>
  <c r="O18" i="1"/>
  <c r="L18" i="1" l="1"/>
</calcChain>
</file>

<file path=xl/sharedStrings.xml><?xml version="1.0" encoding="utf-8"?>
<sst xmlns="http://schemas.openxmlformats.org/spreadsheetml/2006/main" count="195" uniqueCount="70">
  <si>
    <t>Unidade de medida</t>
  </si>
  <si>
    <t>Azeite</t>
  </si>
  <si>
    <t>Kg</t>
  </si>
  <si>
    <t>L</t>
  </si>
  <si>
    <t>Total</t>
  </si>
  <si>
    <t>Em 100 gramas</t>
  </si>
  <si>
    <t>Por refeição</t>
  </si>
  <si>
    <t>Composição do Prato</t>
  </si>
  <si>
    <t xml:space="preserve">Peso/ Quantidade </t>
  </si>
  <si>
    <t>Preço por Unidade de medida (€)</t>
  </si>
  <si>
    <t>Custo mercadoria consumida (€)</t>
  </si>
  <si>
    <t>Custo Total</t>
  </si>
  <si>
    <t>Custo por pessoa</t>
  </si>
  <si>
    <t>Ingrediente</t>
  </si>
  <si>
    <t>Lípidos (g)</t>
  </si>
  <si>
    <t>Totais</t>
  </si>
  <si>
    <t>Hidratos de Carbono (g)</t>
  </si>
  <si>
    <t>Ficha Técnica</t>
  </si>
  <si>
    <t>Cáculo Nutricional e Calórico</t>
  </si>
  <si>
    <t>Prato</t>
  </si>
  <si>
    <t>Entrada</t>
  </si>
  <si>
    <t>Prato Principal</t>
  </si>
  <si>
    <t>Sobremesa</t>
  </si>
  <si>
    <t>Cálculos Totais da Refeição</t>
  </si>
  <si>
    <t>Custo  por pessoa (€)</t>
  </si>
  <si>
    <t>Valor energético por pessoa (Kcal)</t>
  </si>
  <si>
    <t>Sal</t>
  </si>
  <si>
    <t>Entrada: Sopa de legumes</t>
  </si>
  <si>
    <t>Curgettes</t>
  </si>
  <si>
    <t>Proteínas (g)</t>
  </si>
  <si>
    <t>Morangos</t>
  </si>
  <si>
    <t>kg</t>
  </si>
  <si>
    <t>Por dose</t>
  </si>
  <si>
    <t>q. b.</t>
  </si>
  <si>
    <t xml:space="preserve">Sal </t>
  </si>
  <si>
    <t xml:space="preserve">q. b. </t>
  </si>
  <si>
    <t>Prato principal: Atum fresco com maçarocas de milho e tomates pequenos</t>
  </si>
  <si>
    <t>Nozes - miolo</t>
  </si>
  <si>
    <t>Atum fresco</t>
  </si>
  <si>
    <t>Energia (Kcal)</t>
  </si>
  <si>
    <t>Lípidos saturados (g)</t>
  </si>
  <si>
    <t>Fibra (g)</t>
  </si>
  <si>
    <t>laranja</t>
  </si>
  <si>
    <t>Laranja</t>
  </si>
  <si>
    <t>Sobremesa: Delícia de fruta</t>
  </si>
  <si>
    <t>Iogurte natural</t>
  </si>
  <si>
    <t>Maçã sem casca</t>
  </si>
  <si>
    <t>Número de doses: 2</t>
  </si>
  <si>
    <t>Iogurte sólido natural</t>
  </si>
  <si>
    <t>Sal (g)</t>
  </si>
  <si>
    <t>Açúcares</t>
  </si>
  <si>
    <t>Batata vermelha</t>
  </si>
  <si>
    <t>Cenoura</t>
  </si>
  <si>
    <t>Feijão-verde</t>
  </si>
  <si>
    <t>Ovo</t>
  </si>
  <si>
    <t>Mistura de frutos secos</t>
  </si>
  <si>
    <t>peça</t>
  </si>
  <si>
    <t>Atum fresco grelhado</t>
  </si>
  <si>
    <t>Batata cozida</t>
  </si>
  <si>
    <t>Cenoura cozida</t>
  </si>
  <si>
    <t>Ovo de galinha cozido</t>
  </si>
  <si>
    <t>0.1</t>
  </si>
  <si>
    <t>Água</t>
  </si>
  <si>
    <t>Batata-doce</t>
  </si>
  <si>
    <t>Alho-francês</t>
  </si>
  <si>
    <t>Cebola</t>
  </si>
  <si>
    <t>Dente de alho</t>
  </si>
  <si>
    <t>Espinafres</t>
  </si>
  <si>
    <t>Custo   para 2 pessoas (€)</t>
  </si>
  <si>
    <t>Valor energético para 2 pessoas (Kcal)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</si>
</sst>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_-* #,##0.000\ _€_-;\-* #,##0.0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6" xfId="0" applyBorder="1"/>
    <xf numFmtId="0" fontId="0" fillId="0" borderId="12" xfId="0" applyBorder="1"/>
    <xf numFmtId="0" fontId="0" fillId="0" borderId="6" xfId="0" applyBorder="1"/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8" xfId="0" applyNumberFormat="1" applyBorder="1"/>
    <xf numFmtId="0" fontId="1" fillId="0" borderId="23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5" xfId="0" applyFont="1" applyBorder="1"/>
    <xf numFmtId="0" fontId="1" fillId="0" borderId="22" xfId="0" applyFont="1" applyBorder="1"/>
    <xf numFmtId="0" fontId="0" fillId="0" borderId="26" xfId="0" applyBorder="1"/>
    <xf numFmtId="0" fontId="0" fillId="0" borderId="13" xfId="0" applyBorder="1"/>
    <xf numFmtId="0" fontId="1" fillId="0" borderId="32" xfId="0" applyFont="1" applyBorder="1"/>
    <xf numFmtId="0" fontId="1" fillId="0" borderId="0" xfId="0" applyFont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0" borderId="31" xfId="0" applyBorder="1"/>
    <xf numFmtId="2" fontId="0" fillId="0" borderId="31" xfId="0" applyNumberFormat="1" applyBorder="1"/>
    <xf numFmtId="166" fontId="0" fillId="0" borderId="19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16" xfId="0" applyNumberFormat="1" applyBorder="1"/>
    <xf numFmtId="167" fontId="0" fillId="0" borderId="0" xfId="1" applyNumberFormat="1" applyFont="1"/>
    <xf numFmtId="2" fontId="0" fillId="0" borderId="15" xfId="0" applyNumberFormat="1" applyBorder="1"/>
    <xf numFmtId="2" fontId="0" fillId="0" borderId="1" xfId="0" applyNumberFormat="1" applyBorder="1"/>
    <xf numFmtId="0" fontId="1" fillId="0" borderId="24" xfId="0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5" fontId="0" fillId="0" borderId="16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/>
    <xf numFmtId="2" fontId="0" fillId="0" borderId="11" xfId="0" applyNumberFormat="1" applyBorder="1"/>
    <xf numFmtId="0" fontId="1" fillId="0" borderId="13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2" fontId="0" fillId="0" borderId="38" xfId="0" applyNumberFormat="1" applyBorder="1"/>
    <xf numFmtId="0" fontId="1" fillId="0" borderId="0" xfId="0" applyFont="1" applyAlignment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10" xfId="0" applyNumberFormat="1" applyBorder="1"/>
    <xf numFmtId="166" fontId="0" fillId="0" borderId="33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right" vertical="center"/>
    </xf>
    <xf numFmtId="0" fontId="0" fillId="3" borderId="8" xfId="0" applyFill="1" applyBorder="1"/>
    <xf numFmtId="165" fontId="0" fillId="3" borderId="7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/>
    <xf numFmtId="166" fontId="0" fillId="0" borderId="11" xfId="0" applyNumberFormat="1" applyBorder="1"/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0" fillId="0" borderId="42" xfId="0" applyBorder="1"/>
    <xf numFmtId="2" fontId="0" fillId="0" borderId="17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vertical="center"/>
    </xf>
    <xf numFmtId="166" fontId="0" fillId="0" borderId="8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166" fontId="0" fillId="0" borderId="40" xfId="0" applyNumberFormat="1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45" xfId="0" applyNumberFormat="1" applyBorder="1" applyAlignment="1">
      <alignment horizontal="center" vertical="center"/>
    </xf>
    <xf numFmtId="165" fontId="0" fillId="3" borderId="44" xfId="0" applyNumberFormat="1" applyFill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3" borderId="44" xfId="0" applyFill="1" applyBorder="1"/>
    <xf numFmtId="165" fontId="0" fillId="0" borderId="44" xfId="0" applyNumberFormat="1" applyBorder="1" applyAlignment="1">
      <alignment horizontal="center" vertical="center"/>
    </xf>
    <xf numFmtId="166" fontId="0" fillId="0" borderId="21" xfId="0" applyNumberFormat="1" applyBorder="1"/>
    <xf numFmtId="166" fontId="0" fillId="0" borderId="20" xfId="0" applyNumberFormat="1" applyBorder="1"/>
    <xf numFmtId="166" fontId="0" fillId="3" borderId="20" xfId="0" applyNumberFormat="1" applyFill="1" applyBorder="1"/>
    <xf numFmtId="2" fontId="0" fillId="0" borderId="1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17" xfId="0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2" fontId="0" fillId="0" borderId="7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right"/>
    </xf>
    <xf numFmtId="166" fontId="0" fillId="0" borderId="47" xfId="0" applyNumberFormat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166" fontId="0" fillId="0" borderId="20" xfId="0" applyNumberFormat="1" applyBorder="1" applyAlignment="1">
      <alignment horizontal="right"/>
    </xf>
    <xf numFmtId="2" fontId="0" fillId="0" borderId="8" xfId="0" applyNumberFormat="1" applyFill="1" applyBorder="1" applyAlignment="1">
      <alignment horizontal="right" vertical="center"/>
    </xf>
    <xf numFmtId="166" fontId="0" fillId="0" borderId="38" xfId="0" applyNumberFormat="1" applyBorder="1" applyAlignment="1">
      <alignment horizontal="center"/>
    </xf>
    <xf numFmtId="2" fontId="0" fillId="0" borderId="13" xfId="0" applyNumberFormat="1" applyBorder="1"/>
    <xf numFmtId="166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20"/>
  <sheetViews>
    <sheetView topLeftCell="C13" workbookViewId="0">
      <selection activeCell="E23" sqref="E23:L28"/>
    </sheetView>
  </sheetViews>
  <sheetFormatPr defaultRowHeight="15" x14ac:dyDescent="0.25"/>
  <cols>
    <col min="1" max="1" width="8" customWidth="1"/>
    <col min="2" max="2" width="13" customWidth="1"/>
    <col min="3" max="3" width="11.42578125" style="4" customWidth="1"/>
    <col min="4" max="4" width="11.28515625" style="4" customWidth="1"/>
    <col min="5" max="5" width="13.140625" customWidth="1"/>
    <col min="6" max="6" width="13.85546875" customWidth="1"/>
    <col min="8" max="8" width="13.85546875" style="2" customWidth="1"/>
    <col min="11" max="11" width="11.28515625" customWidth="1"/>
    <col min="15" max="15" width="11.140625" customWidth="1"/>
  </cols>
  <sheetData>
    <row r="2" spans="1:32" x14ac:dyDescent="0.25">
      <c r="A2" s="149" t="s">
        <v>27</v>
      </c>
      <c r="B2" s="149"/>
      <c r="C2" s="149"/>
      <c r="D2" s="149"/>
      <c r="E2" s="150" t="s">
        <v>47</v>
      </c>
      <c r="F2" s="150"/>
    </row>
    <row r="3" spans="1:32" x14ac:dyDescent="0.25">
      <c r="A3" s="2"/>
      <c r="E3" s="25"/>
      <c r="F3" s="25"/>
    </row>
    <row r="4" spans="1:32" x14ac:dyDescent="0.25">
      <c r="A4" s="2"/>
      <c r="C4" s="150" t="s">
        <v>17</v>
      </c>
      <c r="D4" s="150"/>
      <c r="E4" s="150"/>
      <c r="F4" s="150"/>
      <c r="H4" s="150" t="s">
        <v>18</v>
      </c>
      <c r="I4" s="150"/>
      <c r="J4" s="150"/>
      <c r="K4" s="150"/>
      <c r="L4" s="150"/>
      <c r="M4" s="150"/>
      <c r="N4" s="150"/>
      <c r="O4" s="150"/>
      <c r="P4" s="150"/>
    </row>
    <row r="5" spans="1:32" ht="15.75" thickBot="1" x14ac:dyDescent="0.3">
      <c r="A5" s="2"/>
      <c r="C5" s="150"/>
      <c r="D5" s="150"/>
      <c r="E5" s="150"/>
      <c r="F5" s="25"/>
    </row>
    <row r="6" spans="1:32" ht="15.75" thickBot="1" x14ac:dyDescent="0.3">
      <c r="I6" s="145" t="s">
        <v>5</v>
      </c>
      <c r="J6" s="147"/>
      <c r="K6" s="147"/>
      <c r="L6" s="147"/>
      <c r="M6" s="147"/>
      <c r="N6" s="147"/>
      <c r="O6" s="147"/>
      <c r="P6" s="155"/>
      <c r="Q6" s="145" t="s">
        <v>6</v>
      </c>
      <c r="R6" s="146"/>
      <c r="S6" s="146"/>
      <c r="T6" s="146"/>
      <c r="U6" s="146"/>
      <c r="V6" s="146"/>
      <c r="W6" s="147"/>
      <c r="X6" s="148"/>
      <c r="Y6" s="145" t="s">
        <v>32</v>
      </c>
      <c r="Z6" s="146"/>
      <c r="AA6" s="146"/>
      <c r="AB6" s="146"/>
      <c r="AC6" s="146"/>
      <c r="AD6" s="146"/>
      <c r="AE6" s="147"/>
      <c r="AF6" s="148"/>
    </row>
    <row r="7" spans="1:32" s="1" customFormat="1" ht="47.25" customHeight="1" thickBot="1" x14ac:dyDescent="0.3">
      <c r="B7" s="33" t="s">
        <v>7</v>
      </c>
      <c r="C7" s="34" t="s">
        <v>8</v>
      </c>
      <c r="D7" s="34" t="s">
        <v>0</v>
      </c>
      <c r="E7" s="34" t="s">
        <v>9</v>
      </c>
      <c r="F7" s="35" t="s">
        <v>10</v>
      </c>
      <c r="H7" s="48" t="s">
        <v>13</v>
      </c>
      <c r="I7" s="50" t="s">
        <v>14</v>
      </c>
      <c r="J7" s="34" t="s">
        <v>40</v>
      </c>
      <c r="K7" s="34" t="s">
        <v>16</v>
      </c>
      <c r="L7" s="34" t="s">
        <v>50</v>
      </c>
      <c r="M7" s="34" t="s">
        <v>49</v>
      </c>
      <c r="N7" s="34" t="s">
        <v>41</v>
      </c>
      <c r="O7" s="34" t="s">
        <v>29</v>
      </c>
      <c r="P7" s="35" t="s">
        <v>39</v>
      </c>
      <c r="Q7" s="33" t="s">
        <v>14</v>
      </c>
      <c r="R7" s="34" t="s">
        <v>40</v>
      </c>
      <c r="S7" s="34" t="s">
        <v>16</v>
      </c>
      <c r="T7" s="34" t="s">
        <v>50</v>
      </c>
      <c r="U7" s="34" t="s">
        <v>49</v>
      </c>
      <c r="V7" s="34" t="s">
        <v>41</v>
      </c>
      <c r="W7" s="34" t="s">
        <v>29</v>
      </c>
      <c r="X7" s="35" t="s">
        <v>39</v>
      </c>
      <c r="Y7" s="33" t="s">
        <v>14</v>
      </c>
      <c r="Z7" s="34" t="s">
        <v>40</v>
      </c>
      <c r="AA7" s="34" t="s">
        <v>16</v>
      </c>
      <c r="AB7" s="34" t="s">
        <v>50</v>
      </c>
      <c r="AC7" s="34" t="s">
        <v>49</v>
      </c>
      <c r="AD7" s="34" t="s">
        <v>41</v>
      </c>
      <c r="AE7" s="34" t="s">
        <v>29</v>
      </c>
      <c r="AF7" s="35" t="s">
        <v>39</v>
      </c>
    </row>
    <row r="8" spans="1:32" x14ac:dyDescent="0.25">
      <c r="B8" s="12" t="s">
        <v>62</v>
      </c>
      <c r="C8" s="13">
        <v>1</v>
      </c>
      <c r="D8" s="14" t="s">
        <v>3</v>
      </c>
      <c r="E8" s="38"/>
      <c r="F8" s="36">
        <v>0.1</v>
      </c>
      <c r="H8" s="12" t="s">
        <v>62</v>
      </c>
      <c r="I8" s="41">
        <v>0</v>
      </c>
      <c r="J8" s="108">
        <v>0</v>
      </c>
      <c r="K8" s="108">
        <v>0</v>
      </c>
      <c r="L8" s="108">
        <v>0</v>
      </c>
      <c r="M8" s="108">
        <v>0</v>
      </c>
      <c r="N8" s="42">
        <v>0</v>
      </c>
      <c r="O8" s="42">
        <v>0</v>
      </c>
      <c r="P8" s="126">
        <v>0</v>
      </c>
      <c r="Q8" s="41">
        <v>0</v>
      </c>
      <c r="R8" s="108">
        <v>0</v>
      </c>
      <c r="S8" s="108">
        <v>0</v>
      </c>
      <c r="T8" s="108">
        <v>0</v>
      </c>
      <c r="U8" s="108">
        <v>0</v>
      </c>
      <c r="V8" s="42">
        <v>0</v>
      </c>
      <c r="W8" s="42">
        <v>0</v>
      </c>
      <c r="X8" s="45">
        <f t="shared" ref="X8:X18" si="0">(Q8*9)+(S8*4)+(W8*4)</f>
        <v>0</v>
      </c>
      <c r="Y8" s="41">
        <v>0</v>
      </c>
      <c r="Z8" s="108">
        <v>0</v>
      </c>
      <c r="AA8" s="108">
        <v>0</v>
      </c>
      <c r="AB8" s="108">
        <v>0</v>
      </c>
      <c r="AC8" s="108">
        <v>0</v>
      </c>
      <c r="AD8" s="42">
        <v>0</v>
      </c>
      <c r="AE8" s="42">
        <v>0</v>
      </c>
      <c r="AF8" s="45">
        <v>0</v>
      </c>
    </row>
    <row r="9" spans="1:32" x14ac:dyDescent="0.25">
      <c r="B9" s="119" t="s">
        <v>28</v>
      </c>
      <c r="C9" s="120">
        <v>0.1</v>
      </c>
      <c r="D9" s="121" t="s">
        <v>2</v>
      </c>
      <c r="E9" s="122">
        <v>1.9</v>
      </c>
      <c r="F9" s="55">
        <f t="shared" ref="F9:F16" si="1">C9*E9</f>
        <v>0.19</v>
      </c>
      <c r="H9" s="119" t="s">
        <v>28</v>
      </c>
      <c r="I9" s="43">
        <v>0.3</v>
      </c>
      <c r="J9" s="89">
        <v>0.1</v>
      </c>
      <c r="K9" s="89">
        <v>2</v>
      </c>
      <c r="L9" s="89">
        <v>1.9</v>
      </c>
      <c r="M9" s="89">
        <v>0</v>
      </c>
      <c r="N9" s="44">
        <v>1</v>
      </c>
      <c r="O9" s="44">
        <v>1.6</v>
      </c>
      <c r="P9" s="138">
        <v>19</v>
      </c>
      <c r="Q9" s="43">
        <v>0.3</v>
      </c>
      <c r="R9" s="89">
        <v>0.1</v>
      </c>
      <c r="S9" s="89">
        <v>2</v>
      </c>
      <c r="T9" s="89">
        <v>1.9</v>
      </c>
      <c r="U9" s="89">
        <v>0</v>
      </c>
      <c r="V9" s="44">
        <v>1</v>
      </c>
      <c r="W9" s="44">
        <v>1.6</v>
      </c>
      <c r="X9" s="138">
        <f t="shared" si="0"/>
        <v>17.100000000000001</v>
      </c>
      <c r="Y9" s="43">
        <v>0.15</v>
      </c>
      <c r="Z9" s="89">
        <v>0.05</v>
      </c>
      <c r="AA9" s="89">
        <v>1</v>
      </c>
      <c r="AB9" s="89">
        <v>0.95</v>
      </c>
      <c r="AC9" s="89">
        <v>0</v>
      </c>
      <c r="AD9" s="44">
        <v>0.5</v>
      </c>
      <c r="AE9" s="44">
        <v>0.8</v>
      </c>
      <c r="AF9" s="46">
        <f t="shared" ref="AF9:AF16" si="2">(Y9*9)+(AA9*4)+(AE9*4)</f>
        <v>8.5500000000000007</v>
      </c>
    </row>
    <row r="10" spans="1:32" x14ac:dyDescent="0.25">
      <c r="B10" s="6" t="s">
        <v>63</v>
      </c>
      <c r="C10" s="3">
        <v>0.15</v>
      </c>
      <c r="D10" s="5" t="s">
        <v>2</v>
      </c>
      <c r="E10" s="39">
        <v>1.29</v>
      </c>
      <c r="F10" s="15">
        <f t="shared" si="1"/>
        <v>0.19350000000000001</v>
      </c>
      <c r="H10" s="6" t="s">
        <v>63</v>
      </c>
      <c r="I10" s="43">
        <v>0</v>
      </c>
      <c r="J10" s="89">
        <v>0</v>
      </c>
      <c r="K10" s="89">
        <v>28.3</v>
      </c>
      <c r="L10" s="89">
        <v>7.9</v>
      </c>
      <c r="M10" s="89">
        <v>0.1</v>
      </c>
      <c r="N10" s="44">
        <v>2.7</v>
      </c>
      <c r="O10" s="44">
        <v>1</v>
      </c>
      <c r="P10" s="138">
        <v>123</v>
      </c>
      <c r="Q10" s="43">
        <v>0</v>
      </c>
      <c r="R10" s="89">
        <v>0</v>
      </c>
      <c r="S10" s="89">
        <v>42.45</v>
      </c>
      <c r="T10" s="89">
        <v>11.85</v>
      </c>
      <c r="U10" s="89">
        <v>0.15</v>
      </c>
      <c r="V10" s="44">
        <v>4.05</v>
      </c>
      <c r="W10" s="44">
        <v>1.5</v>
      </c>
      <c r="X10" s="46">
        <f t="shared" si="0"/>
        <v>175.8</v>
      </c>
      <c r="Y10" s="43">
        <f>(Q10/4)</f>
        <v>0</v>
      </c>
      <c r="Z10" s="89">
        <v>0</v>
      </c>
      <c r="AA10" s="89">
        <v>21.125</v>
      </c>
      <c r="AB10" s="89">
        <v>5.9249999999999998</v>
      </c>
      <c r="AC10" s="89">
        <v>7.4999999999999997E-2</v>
      </c>
      <c r="AD10" s="44">
        <v>2.0249999999999999</v>
      </c>
      <c r="AE10" s="44">
        <v>0.75</v>
      </c>
      <c r="AF10" s="46">
        <f t="shared" si="2"/>
        <v>87.5</v>
      </c>
    </row>
    <row r="11" spans="1:32" x14ac:dyDescent="0.25">
      <c r="B11" s="6" t="s">
        <v>64</v>
      </c>
      <c r="C11" s="3">
        <v>0.1</v>
      </c>
      <c r="D11" s="5" t="s">
        <v>2</v>
      </c>
      <c r="E11" s="39">
        <v>1.3</v>
      </c>
      <c r="F11" s="15">
        <f t="shared" si="1"/>
        <v>0.13</v>
      </c>
      <c r="H11" s="6" t="s">
        <v>64</v>
      </c>
      <c r="I11" s="43">
        <v>0.3</v>
      </c>
      <c r="J11" s="89">
        <v>0.1</v>
      </c>
      <c r="K11" s="89">
        <v>2.9</v>
      </c>
      <c r="L11" s="89">
        <v>2.2000000000000002</v>
      </c>
      <c r="M11" s="89">
        <v>0</v>
      </c>
      <c r="N11" s="44">
        <v>2.4</v>
      </c>
      <c r="O11" s="44">
        <v>1.8</v>
      </c>
      <c r="P11" s="138">
        <v>26</v>
      </c>
      <c r="Q11" s="43">
        <v>0.3</v>
      </c>
      <c r="R11" s="89">
        <v>0.1</v>
      </c>
      <c r="S11" s="89">
        <v>2.9</v>
      </c>
      <c r="T11" s="89">
        <v>2.2000000000000002</v>
      </c>
      <c r="U11" s="89">
        <v>0</v>
      </c>
      <c r="V11" s="44">
        <v>2.4</v>
      </c>
      <c r="W11" s="44">
        <v>1.8</v>
      </c>
      <c r="X11" s="138">
        <f t="shared" si="0"/>
        <v>21.5</v>
      </c>
      <c r="Y11" s="43">
        <v>0.15</v>
      </c>
      <c r="Z11" s="89">
        <v>0.05</v>
      </c>
      <c r="AA11" s="89">
        <v>1.45</v>
      </c>
      <c r="AB11" s="89">
        <v>1.1000000000000001</v>
      </c>
      <c r="AC11" s="89">
        <v>0</v>
      </c>
      <c r="AD11" s="44">
        <v>1.2</v>
      </c>
      <c r="AE11" s="44">
        <v>0.9</v>
      </c>
      <c r="AF11" s="46">
        <f t="shared" si="2"/>
        <v>10.75</v>
      </c>
    </row>
    <row r="12" spans="1:32" x14ac:dyDescent="0.25">
      <c r="B12" s="6" t="s">
        <v>65</v>
      </c>
      <c r="C12" s="3">
        <v>0.05</v>
      </c>
      <c r="D12" s="5" t="s">
        <v>2</v>
      </c>
      <c r="E12" s="39">
        <v>1.4</v>
      </c>
      <c r="F12" s="15">
        <f t="shared" si="1"/>
        <v>6.9999999999999993E-2</v>
      </c>
      <c r="H12" s="6" t="s">
        <v>65</v>
      </c>
      <c r="I12" s="43">
        <v>0.2</v>
      </c>
      <c r="J12" s="89">
        <v>0</v>
      </c>
      <c r="K12" s="89">
        <v>2.4</v>
      </c>
      <c r="L12" s="89">
        <v>1.7</v>
      </c>
      <c r="M12" s="89">
        <v>0.3</v>
      </c>
      <c r="N12" s="44">
        <v>1.4</v>
      </c>
      <c r="O12" s="44">
        <v>1</v>
      </c>
      <c r="P12" s="138">
        <v>18</v>
      </c>
      <c r="Q12" s="43">
        <v>0.1</v>
      </c>
      <c r="R12" s="89">
        <v>0</v>
      </c>
      <c r="S12" s="89">
        <v>1.2</v>
      </c>
      <c r="T12" s="89">
        <v>0.85</v>
      </c>
      <c r="U12" s="89">
        <v>0.15</v>
      </c>
      <c r="V12" s="44">
        <v>0.7</v>
      </c>
      <c r="W12" s="44">
        <v>0.5</v>
      </c>
      <c r="X12" s="138">
        <f t="shared" si="0"/>
        <v>7.7</v>
      </c>
      <c r="Y12" s="43">
        <v>2.7</v>
      </c>
      <c r="Z12" s="89">
        <v>0.67500000000000004</v>
      </c>
      <c r="AA12" s="89">
        <v>0</v>
      </c>
      <c r="AB12" s="89">
        <v>0</v>
      </c>
      <c r="AC12" s="89">
        <v>0.1</v>
      </c>
      <c r="AD12" s="44">
        <f t="shared" ref="AD12" si="3">(V12/4)</f>
        <v>0.17499999999999999</v>
      </c>
      <c r="AE12" s="44">
        <v>3.25</v>
      </c>
      <c r="AF12" s="46">
        <f t="shared" si="2"/>
        <v>37.299999999999997</v>
      </c>
    </row>
    <row r="13" spans="1:32" x14ac:dyDescent="0.25">
      <c r="B13" s="6" t="s">
        <v>67</v>
      </c>
      <c r="C13" s="3">
        <v>0.1</v>
      </c>
      <c r="D13" s="5" t="s">
        <v>2</v>
      </c>
      <c r="E13" s="39">
        <v>1.5</v>
      </c>
      <c r="F13" s="15">
        <f t="shared" si="1"/>
        <v>0.15000000000000002</v>
      </c>
      <c r="H13" s="6" t="s">
        <v>67</v>
      </c>
      <c r="I13" s="127">
        <v>0.9</v>
      </c>
      <c r="J13" s="128">
        <v>0.1</v>
      </c>
      <c r="K13" s="128">
        <v>0.8</v>
      </c>
      <c r="L13" s="128">
        <v>0.7</v>
      </c>
      <c r="M13" s="128">
        <v>0.4</v>
      </c>
      <c r="N13" s="129">
        <v>2.6</v>
      </c>
      <c r="O13" s="129">
        <v>2.6</v>
      </c>
      <c r="P13" s="139">
        <v>27</v>
      </c>
      <c r="Q13" s="127">
        <v>0.9</v>
      </c>
      <c r="R13" s="128">
        <v>0.1</v>
      </c>
      <c r="S13" s="128">
        <v>0.8</v>
      </c>
      <c r="T13" s="128">
        <v>0.7</v>
      </c>
      <c r="U13" s="128">
        <v>0.4</v>
      </c>
      <c r="V13" s="129">
        <v>2.6</v>
      </c>
      <c r="W13" s="129">
        <v>2.6</v>
      </c>
      <c r="X13" s="139">
        <f t="shared" si="0"/>
        <v>21.700000000000003</v>
      </c>
      <c r="Y13" s="127">
        <v>0.45</v>
      </c>
      <c r="Z13" s="128">
        <v>0.05</v>
      </c>
      <c r="AA13" s="128">
        <v>0.4</v>
      </c>
      <c r="AB13" s="128">
        <v>1.3</v>
      </c>
      <c r="AC13" s="128">
        <v>0.2</v>
      </c>
      <c r="AD13" s="129">
        <v>1.3</v>
      </c>
      <c r="AE13" s="129">
        <v>1.3</v>
      </c>
      <c r="AF13" s="141">
        <f t="shared" si="2"/>
        <v>10.850000000000001</v>
      </c>
    </row>
    <row r="14" spans="1:32" x14ac:dyDescent="0.25">
      <c r="B14" s="6" t="s">
        <v>66</v>
      </c>
      <c r="C14" s="3">
        <v>5.0000000000000001E-3</v>
      </c>
      <c r="D14" s="5" t="s">
        <v>31</v>
      </c>
      <c r="E14" s="39"/>
      <c r="F14" s="15">
        <v>0.06</v>
      </c>
      <c r="H14" s="6" t="s">
        <v>66</v>
      </c>
      <c r="I14" s="43">
        <v>0.6</v>
      </c>
      <c r="J14" s="89">
        <v>0.1</v>
      </c>
      <c r="K14" s="89">
        <v>11.3</v>
      </c>
      <c r="L14" s="89">
        <v>1.3</v>
      </c>
      <c r="M14" s="89">
        <v>0</v>
      </c>
      <c r="N14" s="89">
        <v>3</v>
      </c>
      <c r="O14" s="44">
        <v>3.8</v>
      </c>
      <c r="P14" s="138">
        <v>72</v>
      </c>
      <c r="Q14" s="43">
        <v>3.0000000000000001E-5</v>
      </c>
      <c r="R14" s="89">
        <v>0</v>
      </c>
      <c r="S14" s="89">
        <v>0</v>
      </c>
      <c r="T14" s="89">
        <v>0</v>
      </c>
      <c r="U14" s="89">
        <v>0</v>
      </c>
      <c r="V14" s="44">
        <v>0</v>
      </c>
      <c r="W14" s="44">
        <v>0</v>
      </c>
      <c r="X14" s="46">
        <f t="shared" si="0"/>
        <v>2.7E-4</v>
      </c>
      <c r="Y14" s="43">
        <v>0</v>
      </c>
      <c r="Z14" s="89">
        <v>0</v>
      </c>
      <c r="AA14" s="89">
        <v>0</v>
      </c>
      <c r="AB14" s="89">
        <v>0</v>
      </c>
      <c r="AC14" s="89">
        <v>0</v>
      </c>
      <c r="AD14" s="44">
        <v>0</v>
      </c>
      <c r="AE14" s="44">
        <v>0</v>
      </c>
      <c r="AF14" s="46">
        <f t="shared" si="2"/>
        <v>0</v>
      </c>
    </row>
    <row r="15" spans="1:32" x14ac:dyDescent="0.25">
      <c r="B15" s="6" t="s">
        <v>37</v>
      </c>
      <c r="C15" s="3">
        <v>0.01</v>
      </c>
      <c r="D15" s="5" t="s">
        <v>2</v>
      </c>
      <c r="E15" s="39">
        <v>4.5</v>
      </c>
      <c r="F15" s="15">
        <f t="shared" si="1"/>
        <v>4.4999999999999998E-2</v>
      </c>
      <c r="H15" s="6" t="s">
        <v>37</v>
      </c>
      <c r="I15" s="43">
        <v>67.5</v>
      </c>
      <c r="J15" s="89">
        <v>5.4</v>
      </c>
      <c r="K15" s="89">
        <v>3.6</v>
      </c>
      <c r="L15" s="89">
        <v>2.6</v>
      </c>
      <c r="M15" s="89">
        <v>0</v>
      </c>
      <c r="N15" s="44">
        <v>5.2</v>
      </c>
      <c r="O15" s="44">
        <v>16.7</v>
      </c>
      <c r="P15" s="138">
        <v>699</v>
      </c>
      <c r="Q15" s="43">
        <v>6.6749999999999998</v>
      </c>
      <c r="R15" s="89">
        <v>0.54</v>
      </c>
      <c r="S15" s="89">
        <v>0.36</v>
      </c>
      <c r="T15" s="89">
        <v>0.26</v>
      </c>
      <c r="U15" s="89">
        <v>0</v>
      </c>
      <c r="V15" s="44">
        <v>0.52</v>
      </c>
      <c r="W15" s="44">
        <v>1.67</v>
      </c>
      <c r="X15" s="46">
        <f t="shared" si="0"/>
        <v>68.194999999999993</v>
      </c>
      <c r="Y15" s="43">
        <v>1.7250000000000001</v>
      </c>
      <c r="Z15" s="89">
        <v>0.27</v>
      </c>
      <c r="AA15" s="89">
        <v>0.18</v>
      </c>
      <c r="AB15" s="89">
        <v>0.13</v>
      </c>
      <c r="AC15" s="89">
        <v>0</v>
      </c>
      <c r="AD15" s="44">
        <v>0.26</v>
      </c>
      <c r="AE15" s="44">
        <v>0.83499999999999996</v>
      </c>
      <c r="AF15" s="46">
        <f t="shared" si="2"/>
        <v>19.585000000000001</v>
      </c>
    </row>
    <row r="16" spans="1:32" x14ac:dyDescent="0.25">
      <c r="B16" s="6" t="s">
        <v>1</v>
      </c>
      <c r="C16" s="3">
        <v>0.01</v>
      </c>
      <c r="D16" s="5" t="s">
        <v>3</v>
      </c>
      <c r="E16" s="39">
        <v>3</v>
      </c>
      <c r="F16" s="15">
        <f t="shared" si="1"/>
        <v>0.03</v>
      </c>
      <c r="H16" s="6" t="s">
        <v>1</v>
      </c>
      <c r="I16" s="123">
        <v>99.9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5">
        <v>0.1</v>
      </c>
      <c r="P16" s="140">
        <f>(I16*9)+(K16*4)+(O16*4)</f>
        <v>899.5</v>
      </c>
      <c r="Q16" s="43">
        <v>9.99</v>
      </c>
      <c r="R16" s="89">
        <v>0</v>
      </c>
      <c r="S16" s="89">
        <v>0</v>
      </c>
      <c r="T16" s="89">
        <v>0</v>
      </c>
      <c r="U16" s="89">
        <v>0</v>
      </c>
      <c r="V16" s="44">
        <v>0</v>
      </c>
      <c r="W16" s="44">
        <v>0.01</v>
      </c>
      <c r="X16" s="46">
        <f t="shared" si="0"/>
        <v>89.95</v>
      </c>
      <c r="Y16" s="43">
        <v>4.9950000000000001</v>
      </c>
      <c r="Z16" s="89">
        <v>0</v>
      </c>
      <c r="AA16" s="89">
        <v>0</v>
      </c>
      <c r="AB16" s="89">
        <v>0</v>
      </c>
      <c r="AC16" s="89">
        <v>0</v>
      </c>
      <c r="AD16" s="44">
        <f t="shared" ref="AD16" si="4">(V16/4)</f>
        <v>0</v>
      </c>
      <c r="AE16" s="44">
        <v>5.0000000000000001E-3</v>
      </c>
      <c r="AF16" s="46">
        <f t="shared" si="2"/>
        <v>44.975000000000001</v>
      </c>
    </row>
    <row r="17" spans="2:32" ht="15.75" thickBot="1" x14ac:dyDescent="0.3">
      <c r="B17" s="8" t="s">
        <v>26</v>
      </c>
      <c r="C17" s="9" t="s">
        <v>33</v>
      </c>
      <c r="D17" s="26"/>
      <c r="E17" s="27"/>
      <c r="F17" s="28"/>
      <c r="H17" s="8" t="s">
        <v>26</v>
      </c>
      <c r="I17" s="134"/>
      <c r="J17" s="135"/>
      <c r="K17" s="136"/>
      <c r="L17" s="135"/>
      <c r="M17" s="136"/>
      <c r="N17" s="136"/>
      <c r="O17" s="136"/>
      <c r="P17" s="137"/>
      <c r="Q17" s="134"/>
      <c r="R17" s="135"/>
      <c r="S17" s="136"/>
      <c r="T17" s="135"/>
      <c r="U17" s="136"/>
      <c r="V17" s="136"/>
      <c r="W17" s="136"/>
      <c r="X17" s="137"/>
      <c r="Y17" s="134"/>
      <c r="Z17" s="135"/>
      <c r="AA17" s="136"/>
      <c r="AB17" s="135"/>
      <c r="AC17" s="136"/>
      <c r="AD17" s="136"/>
      <c r="AE17" s="136"/>
      <c r="AF17" s="137"/>
    </row>
    <row r="18" spans="2:32" ht="15.75" thickBot="1" x14ac:dyDescent="0.3">
      <c r="D18" s="151" t="s">
        <v>11</v>
      </c>
      <c r="E18" s="152"/>
      <c r="F18" s="55">
        <f>SUM(F8:F17)</f>
        <v>0.96850000000000003</v>
      </c>
      <c r="H18" s="24" t="s">
        <v>4</v>
      </c>
      <c r="I18" s="130">
        <f>SUM(I8:I17)</f>
        <v>169.7</v>
      </c>
      <c r="J18" s="131">
        <f t="shared" ref="J18:AE18" si="5">SUM(J8:J17)</f>
        <v>5.8000000000000007</v>
      </c>
      <c r="K18" s="131">
        <f t="shared" si="5"/>
        <v>51.300000000000004</v>
      </c>
      <c r="L18" s="132">
        <f t="shared" si="5"/>
        <v>18.3</v>
      </c>
      <c r="M18" s="130">
        <f t="shared" si="5"/>
        <v>0.8</v>
      </c>
      <c r="N18" s="131">
        <f t="shared" si="5"/>
        <v>18.3</v>
      </c>
      <c r="O18" s="131">
        <f t="shared" si="5"/>
        <v>28.6</v>
      </c>
      <c r="P18" s="133">
        <f t="shared" si="5"/>
        <v>1883.5</v>
      </c>
      <c r="Q18" s="130">
        <f>SUM(Q8:Q17)</f>
        <v>18.265029999999999</v>
      </c>
      <c r="R18" s="131">
        <f t="shared" si="5"/>
        <v>0.84000000000000008</v>
      </c>
      <c r="S18" s="131">
        <f t="shared" si="5"/>
        <v>49.71</v>
      </c>
      <c r="T18" s="132">
        <f t="shared" si="5"/>
        <v>17.760000000000002</v>
      </c>
      <c r="U18" s="130">
        <f t="shared" si="5"/>
        <v>0.7</v>
      </c>
      <c r="V18" s="131">
        <f t="shared" si="5"/>
        <v>11.269999999999998</v>
      </c>
      <c r="W18" s="131">
        <f t="shared" si="5"/>
        <v>9.68</v>
      </c>
      <c r="X18" s="133">
        <f t="shared" si="0"/>
        <v>401.94527000000005</v>
      </c>
      <c r="Y18" s="130">
        <f>SUM(Y8:Y17)</f>
        <v>10.170000000000002</v>
      </c>
      <c r="Z18" s="131">
        <f t="shared" si="5"/>
        <v>1.0950000000000002</v>
      </c>
      <c r="AA18" s="131">
        <f t="shared" si="5"/>
        <v>24.154999999999998</v>
      </c>
      <c r="AB18" s="132">
        <f t="shared" si="5"/>
        <v>9.4050000000000011</v>
      </c>
      <c r="AC18" s="130">
        <f t="shared" si="5"/>
        <v>0.375</v>
      </c>
      <c r="AD18" s="131">
        <f t="shared" si="5"/>
        <v>5.4599999999999991</v>
      </c>
      <c r="AE18" s="131">
        <f t="shared" si="5"/>
        <v>7.84</v>
      </c>
      <c r="AF18" s="133">
        <f t="shared" ref="AF18" si="6">(Y18*9)+(AA18*4)+(AE18*4)</f>
        <v>219.51</v>
      </c>
    </row>
    <row r="19" spans="2:32" ht="15.75" thickBot="1" x14ac:dyDescent="0.3">
      <c r="D19" s="153" t="s">
        <v>12</v>
      </c>
      <c r="E19" s="154"/>
      <c r="F19" s="56">
        <f>F18/4</f>
        <v>0.24212500000000001</v>
      </c>
      <c r="H19" s="17"/>
      <c r="I19" s="18"/>
      <c r="J19" s="18"/>
      <c r="K19" s="19"/>
      <c r="L19" s="19"/>
      <c r="M19" s="19"/>
      <c r="N19" s="19"/>
      <c r="O19" s="19"/>
      <c r="P19" s="19"/>
    </row>
    <row r="20" spans="2:32" ht="19.5" customHeight="1" x14ac:dyDescent="0.25">
      <c r="F20" s="37"/>
      <c r="G20" s="37"/>
    </row>
  </sheetData>
  <mergeCells count="10">
    <mergeCell ref="D18:E18"/>
    <mergeCell ref="D19:E19"/>
    <mergeCell ref="E2:F2"/>
    <mergeCell ref="I6:P6"/>
    <mergeCell ref="Q6:X6"/>
    <mergeCell ref="Y6:AF6"/>
    <mergeCell ref="A2:D2"/>
    <mergeCell ref="C5:E5"/>
    <mergeCell ref="H4:P4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18"/>
  <sheetViews>
    <sheetView topLeftCell="F7" workbookViewId="0">
      <selection activeCell="H19" sqref="H19:O24"/>
    </sheetView>
  </sheetViews>
  <sheetFormatPr defaultRowHeight="15" x14ac:dyDescent="0.25"/>
  <cols>
    <col min="1" max="1" width="6.28515625" customWidth="1"/>
    <col min="2" max="2" width="2.42578125" customWidth="1"/>
    <col min="3" max="3" width="21.85546875" customWidth="1"/>
    <col min="4" max="4" width="11.42578125" style="4" customWidth="1"/>
    <col min="5" max="5" width="11.5703125" style="4" customWidth="1"/>
    <col min="6" max="6" width="13.140625" customWidth="1"/>
    <col min="7" max="7" width="13.85546875" customWidth="1"/>
    <col min="9" max="9" width="19.85546875" style="2" customWidth="1"/>
    <col min="11" max="11" width="10.140625" customWidth="1"/>
    <col min="16" max="16" width="11.28515625" customWidth="1"/>
    <col min="18" max="18" width="9.7109375" customWidth="1"/>
    <col min="19" max="19" width="10.140625" customWidth="1"/>
    <col min="24" max="24" width="11.140625" customWidth="1"/>
  </cols>
  <sheetData>
    <row r="2" spans="1:33" x14ac:dyDescent="0.25">
      <c r="A2" s="52" t="s">
        <v>36</v>
      </c>
      <c r="B2" s="52"/>
      <c r="C2" s="52"/>
      <c r="D2" s="52"/>
      <c r="E2" s="65"/>
      <c r="F2" s="61"/>
      <c r="G2" s="61"/>
      <c r="H2" s="150" t="s">
        <v>47</v>
      </c>
      <c r="I2" s="150"/>
    </row>
    <row r="3" spans="1:33" x14ac:dyDescent="0.25">
      <c r="A3" s="149"/>
      <c r="B3" s="149"/>
      <c r="C3" s="149"/>
      <c r="D3" s="149"/>
      <c r="F3" s="25"/>
      <c r="G3" s="25"/>
    </row>
    <row r="4" spans="1:33" x14ac:dyDescent="0.25">
      <c r="A4" s="2"/>
      <c r="B4" s="2"/>
      <c r="D4" s="150" t="s">
        <v>17</v>
      </c>
      <c r="E4" s="150"/>
      <c r="F4" s="150"/>
      <c r="G4" s="150"/>
      <c r="I4" s="150" t="s">
        <v>18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33" ht="15.75" thickBot="1" x14ac:dyDescent="0.3">
      <c r="A5" s="2"/>
      <c r="B5" s="2"/>
      <c r="D5" s="150"/>
      <c r="E5" s="150"/>
      <c r="F5" s="150"/>
      <c r="G5" s="25"/>
    </row>
    <row r="6" spans="1:33" ht="15.75" thickBot="1" x14ac:dyDescent="0.3">
      <c r="J6" s="145" t="s">
        <v>5</v>
      </c>
      <c r="K6" s="147"/>
      <c r="L6" s="147"/>
      <c r="M6" s="147"/>
      <c r="N6" s="147"/>
      <c r="O6" s="147"/>
      <c r="P6" s="147"/>
      <c r="Q6" s="155"/>
      <c r="R6" s="145" t="s">
        <v>6</v>
      </c>
      <c r="S6" s="146"/>
      <c r="T6" s="146"/>
      <c r="U6" s="146"/>
      <c r="V6" s="146"/>
      <c r="W6" s="146"/>
      <c r="X6" s="147"/>
      <c r="Y6" s="148"/>
      <c r="Z6" s="145" t="s">
        <v>32</v>
      </c>
      <c r="AA6" s="146"/>
      <c r="AB6" s="146"/>
      <c r="AC6" s="146"/>
      <c r="AD6" s="146"/>
      <c r="AE6" s="146"/>
      <c r="AF6" s="147"/>
      <c r="AG6" s="148"/>
    </row>
    <row r="7" spans="1:33" s="1" customFormat="1" ht="47.25" customHeight="1" thickBot="1" x14ac:dyDescent="0.3">
      <c r="C7" s="33" t="s">
        <v>7</v>
      </c>
      <c r="D7" s="34" t="s">
        <v>8</v>
      </c>
      <c r="E7" s="34" t="s">
        <v>0</v>
      </c>
      <c r="F7" s="34" t="s">
        <v>9</v>
      </c>
      <c r="G7" s="35" t="s">
        <v>10</v>
      </c>
      <c r="I7" s="48" t="s">
        <v>13</v>
      </c>
      <c r="J7" s="50" t="s">
        <v>14</v>
      </c>
      <c r="K7" s="34" t="s">
        <v>40</v>
      </c>
      <c r="L7" s="34" t="s">
        <v>16</v>
      </c>
      <c r="M7" s="34" t="s">
        <v>50</v>
      </c>
      <c r="N7" s="34" t="s">
        <v>49</v>
      </c>
      <c r="O7" s="34" t="s">
        <v>41</v>
      </c>
      <c r="P7" s="34" t="s">
        <v>29</v>
      </c>
      <c r="Q7" s="35" t="s">
        <v>39</v>
      </c>
      <c r="R7" s="33" t="s">
        <v>14</v>
      </c>
      <c r="S7" s="34" t="s">
        <v>40</v>
      </c>
      <c r="T7" s="34" t="s">
        <v>16</v>
      </c>
      <c r="U7" s="34" t="s">
        <v>50</v>
      </c>
      <c r="V7" s="34" t="s">
        <v>49</v>
      </c>
      <c r="W7" s="34" t="s">
        <v>41</v>
      </c>
      <c r="X7" s="34" t="s">
        <v>29</v>
      </c>
      <c r="Y7" s="35" t="s">
        <v>39</v>
      </c>
      <c r="Z7" s="33" t="s">
        <v>14</v>
      </c>
      <c r="AA7" s="34" t="s">
        <v>40</v>
      </c>
      <c r="AB7" s="34" t="s">
        <v>16</v>
      </c>
      <c r="AC7" s="34" t="s">
        <v>50</v>
      </c>
      <c r="AD7" s="34" t="s">
        <v>49</v>
      </c>
      <c r="AE7" s="34" t="s">
        <v>41</v>
      </c>
      <c r="AF7" s="34" t="s">
        <v>29</v>
      </c>
      <c r="AG7" s="35" t="s">
        <v>39</v>
      </c>
    </row>
    <row r="8" spans="1:33" x14ac:dyDescent="0.25">
      <c r="C8" s="12" t="s">
        <v>38</v>
      </c>
      <c r="D8" s="13">
        <v>0.24</v>
      </c>
      <c r="E8" s="14" t="s">
        <v>2</v>
      </c>
      <c r="F8" s="106">
        <v>9</v>
      </c>
      <c r="G8" s="36">
        <f>D8*F8</f>
        <v>2.16</v>
      </c>
      <c r="I8" s="22" t="s">
        <v>57</v>
      </c>
      <c r="J8" s="41">
        <v>5.8</v>
      </c>
      <c r="K8" s="108">
        <v>2</v>
      </c>
      <c r="L8" s="108">
        <v>0</v>
      </c>
      <c r="M8" s="108">
        <v>0</v>
      </c>
      <c r="N8" s="108">
        <v>0.8</v>
      </c>
      <c r="O8" s="42">
        <v>0</v>
      </c>
      <c r="P8" s="42">
        <v>28.4</v>
      </c>
      <c r="Q8" s="113">
        <v>116</v>
      </c>
      <c r="R8" s="41">
        <v>13.98</v>
      </c>
      <c r="S8" s="108">
        <v>2.8</v>
      </c>
      <c r="T8" s="108">
        <v>0</v>
      </c>
      <c r="U8" s="108">
        <v>0</v>
      </c>
      <c r="V8" s="108">
        <v>1.92</v>
      </c>
      <c r="W8" s="42">
        <v>0</v>
      </c>
      <c r="X8" s="42">
        <v>68.2</v>
      </c>
      <c r="Y8" s="10">
        <f>(R8*9)+(T8*4)+(X8*4)</f>
        <v>398.62</v>
      </c>
      <c r="Z8" s="117">
        <v>6.99</v>
      </c>
      <c r="AA8" s="118">
        <v>1.4</v>
      </c>
      <c r="AB8" s="118">
        <v>0</v>
      </c>
      <c r="AC8" s="118">
        <v>0</v>
      </c>
      <c r="AD8" s="118">
        <v>0.96</v>
      </c>
      <c r="AE8" s="87">
        <v>0</v>
      </c>
      <c r="AF8" s="87">
        <v>34.1</v>
      </c>
      <c r="AG8" s="10">
        <f>(Z8*9)+(AB8*4)+(AF8*4)</f>
        <v>199.31</v>
      </c>
    </row>
    <row r="9" spans="1:33" x14ac:dyDescent="0.25">
      <c r="C9" s="6" t="s">
        <v>51</v>
      </c>
      <c r="D9" s="3">
        <v>0.1</v>
      </c>
      <c r="E9" s="5" t="s">
        <v>2</v>
      </c>
      <c r="F9" s="107">
        <v>0.9</v>
      </c>
      <c r="G9" s="15">
        <f>D9*F9</f>
        <v>9.0000000000000011E-2</v>
      </c>
      <c r="I9" s="6" t="s">
        <v>58</v>
      </c>
      <c r="J9" s="43">
        <v>0</v>
      </c>
      <c r="K9" s="89">
        <v>0</v>
      </c>
      <c r="L9" s="89">
        <v>18.5</v>
      </c>
      <c r="M9" s="89">
        <v>1.2</v>
      </c>
      <c r="N9" s="89">
        <v>0.3</v>
      </c>
      <c r="O9" s="44">
        <v>1.6</v>
      </c>
      <c r="P9" s="44">
        <v>2.4</v>
      </c>
      <c r="Q9" s="114">
        <v>87</v>
      </c>
      <c r="R9" s="43">
        <v>0</v>
      </c>
      <c r="S9" s="89">
        <v>0</v>
      </c>
      <c r="T9" s="89">
        <v>18.5</v>
      </c>
      <c r="U9" s="89">
        <v>1.2</v>
      </c>
      <c r="V9" s="89">
        <v>0.3</v>
      </c>
      <c r="W9" s="44">
        <v>1.6</v>
      </c>
      <c r="X9" s="44">
        <v>2.4</v>
      </c>
      <c r="Y9" s="114">
        <f t="shared" ref="Y9:Y12" si="0">(R9*9)+(T9*4)+(X9*4)</f>
        <v>83.6</v>
      </c>
      <c r="Z9" s="59">
        <v>0</v>
      </c>
      <c r="AA9" s="112">
        <v>0</v>
      </c>
      <c r="AB9" s="112">
        <v>9.25</v>
      </c>
      <c r="AC9" s="112">
        <v>0.6</v>
      </c>
      <c r="AD9" s="112">
        <v>0.15</v>
      </c>
      <c r="AE9" s="99">
        <v>0.8</v>
      </c>
      <c r="AF9" s="99">
        <v>1.2</v>
      </c>
      <c r="AG9" s="7">
        <f t="shared" ref="AG9:AG12" si="1">(Z9*9)+(AB9*4)+(AF9*4)</f>
        <v>41.8</v>
      </c>
    </row>
    <row r="10" spans="1:33" x14ac:dyDescent="0.25">
      <c r="C10" s="6" t="s">
        <v>52</v>
      </c>
      <c r="D10" s="3">
        <v>0.08</v>
      </c>
      <c r="E10" s="5" t="s">
        <v>2</v>
      </c>
      <c r="F10" s="107">
        <v>1</v>
      </c>
      <c r="G10" s="15">
        <f t="shared" ref="G10:G12" si="2">D10*F10</f>
        <v>0.08</v>
      </c>
      <c r="I10" s="6" t="s">
        <v>59</v>
      </c>
      <c r="J10" s="43">
        <v>0</v>
      </c>
      <c r="K10" s="89">
        <v>0</v>
      </c>
      <c r="L10" s="89">
        <v>3.6</v>
      </c>
      <c r="M10" s="89">
        <v>3.3</v>
      </c>
      <c r="N10" s="89">
        <v>0.4</v>
      </c>
      <c r="O10" s="44">
        <v>3</v>
      </c>
      <c r="P10" s="44">
        <v>0.7</v>
      </c>
      <c r="Q10" s="114">
        <v>23</v>
      </c>
      <c r="R10" s="43">
        <v>0</v>
      </c>
      <c r="S10" s="89">
        <v>0</v>
      </c>
      <c r="T10" s="89">
        <v>2.88</v>
      </c>
      <c r="U10" s="89">
        <v>2.64</v>
      </c>
      <c r="V10" s="89">
        <v>0.32</v>
      </c>
      <c r="W10" s="44">
        <v>2.4</v>
      </c>
      <c r="X10" s="44">
        <v>0.56000000000000005</v>
      </c>
      <c r="Y10" s="7">
        <f t="shared" si="0"/>
        <v>13.76</v>
      </c>
      <c r="Z10" s="59">
        <f>(R10/4)</f>
        <v>0</v>
      </c>
      <c r="AA10" s="112">
        <v>0</v>
      </c>
      <c r="AB10" s="112">
        <v>1.44</v>
      </c>
      <c r="AC10" s="112">
        <v>1.32</v>
      </c>
      <c r="AD10" s="112">
        <v>0.16</v>
      </c>
      <c r="AE10" s="99">
        <v>1.2</v>
      </c>
      <c r="AF10" s="99">
        <v>0.28000000000000003</v>
      </c>
      <c r="AG10" s="7">
        <f t="shared" si="1"/>
        <v>6.88</v>
      </c>
    </row>
    <row r="11" spans="1:33" x14ac:dyDescent="0.25">
      <c r="C11" s="6" t="s">
        <v>53</v>
      </c>
      <c r="D11" s="3">
        <v>0.1</v>
      </c>
      <c r="E11" s="5" t="s">
        <v>2</v>
      </c>
      <c r="F11" s="107">
        <v>1.9</v>
      </c>
      <c r="G11" s="15">
        <f t="shared" si="2"/>
        <v>0.19</v>
      </c>
      <c r="I11" s="6" t="s">
        <v>53</v>
      </c>
      <c r="J11" s="43">
        <v>0.3</v>
      </c>
      <c r="K11" s="89">
        <v>0.1</v>
      </c>
      <c r="L11" s="89">
        <v>3.5</v>
      </c>
      <c r="M11" s="89">
        <v>2.5</v>
      </c>
      <c r="N11" s="89">
        <v>0.2</v>
      </c>
      <c r="O11" s="44">
        <v>3</v>
      </c>
      <c r="P11" s="44">
        <v>1.8</v>
      </c>
      <c r="Q11" s="114">
        <v>30</v>
      </c>
      <c r="R11" s="43">
        <v>0.3</v>
      </c>
      <c r="S11" s="89">
        <v>0.1</v>
      </c>
      <c r="T11" s="89">
        <v>3.5</v>
      </c>
      <c r="U11" s="89">
        <v>2.5</v>
      </c>
      <c r="V11" s="89">
        <v>0.2</v>
      </c>
      <c r="W11" s="44">
        <v>3</v>
      </c>
      <c r="X11" s="44">
        <v>1.8</v>
      </c>
      <c r="Y11" s="114">
        <f t="shared" si="0"/>
        <v>23.9</v>
      </c>
      <c r="Z11" s="59">
        <v>0.15</v>
      </c>
      <c r="AA11" s="112">
        <v>0.05</v>
      </c>
      <c r="AB11" s="112">
        <v>1.75</v>
      </c>
      <c r="AC11" s="112">
        <v>1.25</v>
      </c>
      <c r="AD11" s="112">
        <v>0.1</v>
      </c>
      <c r="AE11" s="99">
        <v>1.5</v>
      </c>
      <c r="AF11" s="99">
        <v>0.9</v>
      </c>
      <c r="AG11" s="7">
        <f t="shared" si="1"/>
        <v>11.95</v>
      </c>
    </row>
    <row r="12" spans="1:33" x14ac:dyDescent="0.25">
      <c r="C12" s="6" t="s">
        <v>54</v>
      </c>
      <c r="D12" s="3">
        <v>1</v>
      </c>
      <c r="E12" s="5" t="s">
        <v>56</v>
      </c>
      <c r="F12" s="107">
        <v>0.11</v>
      </c>
      <c r="G12" s="15">
        <f t="shared" si="2"/>
        <v>0.11</v>
      </c>
      <c r="I12" s="6" t="s">
        <v>60</v>
      </c>
      <c r="J12" s="43">
        <v>10.8</v>
      </c>
      <c r="K12" s="89">
        <v>2.7</v>
      </c>
      <c r="L12" s="89">
        <v>0</v>
      </c>
      <c r="M12" s="89">
        <v>0</v>
      </c>
      <c r="N12" s="89">
        <v>0.4</v>
      </c>
      <c r="O12" s="44">
        <v>0</v>
      </c>
      <c r="P12" s="44">
        <v>13</v>
      </c>
      <c r="Q12" s="114">
        <v>149</v>
      </c>
      <c r="R12" s="43">
        <v>5.4</v>
      </c>
      <c r="S12" s="89">
        <v>1.35</v>
      </c>
      <c r="T12" s="89">
        <v>0</v>
      </c>
      <c r="U12" s="89">
        <v>0</v>
      </c>
      <c r="V12" s="89">
        <v>0.2</v>
      </c>
      <c r="W12" s="44">
        <v>0</v>
      </c>
      <c r="X12" s="44">
        <v>6.5</v>
      </c>
      <c r="Y12" s="114">
        <f t="shared" si="0"/>
        <v>74.599999999999994</v>
      </c>
      <c r="Z12" s="59">
        <v>2.7</v>
      </c>
      <c r="AA12" s="112">
        <v>0.67500000000000004</v>
      </c>
      <c r="AB12" s="112">
        <v>0</v>
      </c>
      <c r="AC12" s="112">
        <v>0</v>
      </c>
      <c r="AD12" s="112" t="s">
        <v>61</v>
      </c>
      <c r="AE12" s="99">
        <f t="shared" ref="AE12" si="3">(W12/4)</f>
        <v>0</v>
      </c>
      <c r="AF12" s="99">
        <v>3.25</v>
      </c>
      <c r="AG12" s="15">
        <f t="shared" si="1"/>
        <v>37.299999999999997</v>
      </c>
    </row>
    <row r="13" spans="1:33" x14ac:dyDescent="0.25">
      <c r="C13" s="6" t="s">
        <v>34</v>
      </c>
      <c r="D13" s="47" t="s">
        <v>35</v>
      </c>
      <c r="E13" s="68"/>
      <c r="F13" s="69"/>
      <c r="G13" s="70"/>
      <c r="I13" s="6" t="s">
        <v>34</v>
      </c>
      <c r="J13" s="71"/>
      <c r="K13" s="109"/>
      <c r="L13" s="109"/>
      <c r="M13" s="109"/>
      <c r="N13" s="109"/>
      <c r="O13" s="68"/>
      <c r="P13" s="72"/>
      <c r="Q13" s="115"/>
      <c r="R13" s="73"/>
      <c r="S13" s="111"/>
      <c r="T13" s="111"/>
      <c r="U13" s="111"/>
      <c r="V13" s="111"/>
      <c r="W13" s="72"/>
      <c r="X13" s="72"/>
      <c r="Y13" s="70"/>
      <c r="Z13" s="73"/>
      <c r="AA13" s="111"/>
      <c r="AB13" s="111"/>
      <c r="AC13" s="111"/>
      <c r="AD13" s="111"/>
      <c r="AE13" s="72"/>
      <c r="AF13" s="72"/>
      <c r="AG13" s="70"/>
    </row>
    <row r="14" spans="1:33" ht="15.75" thickBot="1" x14ac:dyDescent="0.3">
      <c r="C14" s="8" t="s">
        <v>1</v>
      </c>
      <c r="D14" s="9">
        <v>0.01</v>
      </c>
      <c r="E14" s="9" t="s">
        <v>3</v>
      </c>
      <c r="F14" s="66">
        <v>3</v>
      </c>
      <c r="G14" s="56">
        <f t="shared" ref="G14" si="4">D14*F14</f>
        <v>0.03</v>
      </c>
      <c r="I14" s="8" t="s">
        <v>1</v>
      </c>
      <c r="J14" s="75">
        <v>99.9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6">
        <v>0.1</v>
      </c>
      <c r="Q14" s="114">
        <f>(J14*9)+(L14*4)+(P14*4)</f>
        <v>899.5</v>
      </c>
      <c r="R14" s="43">
        <v>9.99</v>
      </c>
      <c r="S14" s="89">
        <v>0</v>
      </c>
      <c r="T14" s="89">
        <v>0</v>
      </c>
      <c r="U14" s="89">
        <v>0</v>
      </c>
      <c r="V14" s="89">
        <v>0</v>
      </c>
      <c r="W14" s="44">
        <v>0</v>
      </c>
      <c r="X14" s="44">
        <v>0.01</v>
      </c>
      <c r="Y14" s="74">
        <f>(R14*9)+(T14*4)+(X14*4)</f>
        <v>89.95</v>
      </c>
      <c r="Z14" s="43">
        <v>4.9950000000000001</v>
      </c>
      <c r="AA14" s="89">
        <v>0</v>
      </c>
      <c r="AB14" s="89">
        <v>0</v>
      </c>
      <c r="AC14" s="89">
        <v>0</v>
      </c>
      <c r="AD14" s="89">
        <v>0</v>
      </c>
      <c r="AE14" s="44">
        <f t="shared" ref="AE14" si="5">(W14/4)</f>
        <v>0</v>
      </c>
      <c r="AF14" s="44">
        <v>5.0000000000000001E-3</v>
      </c>
      <c r="AG14" s="74">
        <f>(Z14*9)+(AB14*4)+(AF14*4)</f>
        <v>44.975000000000001</v>
      </c>
    </row>
    <row r="15" spans="1:33" ht="15.75" thickBot="1" x14ac:dyDescent="0.3">
      <c r="E15" s="151" t="s">
        <v>11</v>
      </c>
      <c r="F15" s="152"/>
      <c r="G15" s="11">
        <f>SUM(G8:G14)</f>
        <v>2.6599999999999997</v>
      </c>
      <c r="I15" s="24" t="s">
        <v>4</v>
      </c>
      <c r="J15" s="62">
        <f>SUM(J8:J14)</f>
        <v>116.80000000000001</v>
      </c>
      <c r="K15" s="86">
        <f t="shared" ref="K15:AG15" si="6">SUM(K8:K14)</f>
        <v>4.8000000000000007</v>
      </c>
      <c r="L15" s="86">
        <f t="shared" si="6"/>
        <v>25.6</v>
      </c>
      <c r="M15" s="86">
        <f t="shared" si="6"/>
        <v>7</v>
      </c>
      <c r="N15" s="86">
        <f t="shared" si="6"/>
        <v>2.1</v>
      </c>
      <c r="O15" s="63">
        <f t="shared" si="6"/>
        <v>7.6</v>
      </c>
      <c r="P15" s="63">
        <f t="shared" si="6"/>
        <v>46.4</v>
      </c>
      <c r="Q15" s="67">
        <f t="shared" si="6"/>
        <v>1304.5</v>
      </c>
      <c r="R15" s="62">
        <f t="shared" si="6"/>
        <v>29.67</v>
      </c>
      <c r="S15" s="86">
        <f t="shared" si="6"/>
        <v>4.25</v>
      </c>
      <c r="T15" s="86">
        <f t="shared" si="6"/>
        <v>24.88</v>
      </c>
      <c r="U15" s="86">
        <f t="shared" si="6"/>
        <v>6.34</v>
      </c>
      <c r="V15" s="86">
        <f t="shared" si="6"/>
        <v>2.94</v>
      </c>
      <c r="W15" s="63">
        <f t="shared" si="6"/>
        <v>7</v>
      </c>
      <c r="X15" s="63">
        <f t="shared" si="6"/>
        <v>79.470000000000013</v>
      </c>
      <c r="Y15" s="58">
        <f t="shared" si="6"/>
        <v>684.43000000000006</v>
      </c>
      <c r="Z15" s="62">
        <f t="shared" si="6"/>
        <v>14.835000000000001</v>
      </c>
      <c r="AA15" s="86">
        <f t="shared" si="6"/>
        <v>2.125</v>
      </c>
      <c r="AB15" s="86">
        <f t="shared" si="6"/>
        <v>12.44</v>
      </c>
      <c r="AC15" s="86">
        <f t="shared" si="6"/>
        <v>3.17</v>
      </c>
      <c r="AD15" s="86">
        <f t="shared" si="6"/>
        <v>1.3699999999999999</v>
      </c>
      <c r="AE15" s="63">
        <f t="shared" si="6"/>
        <v>3.5</v>
      </c>
      <c r="AF15" s="63">
        <f t="shared" si="6"/>
        <v>39.735000000000007</v>
      </c>
      <c r="AG15" s="58">
        <f t="shared" si="6"/>
        <v>342.21500000000003</v>
      </c>
    </row>
    <row r="16" spans="1:33" ht="15.75" thickBot="1" x14ac:dyDescent="0.3">
      <c r="E16" s="153" t="s">
        <v>12</v>
      </c>
      <c r="F16" s="154"/>
      <c r="G16" s="56">
        <f>G15/2</f>
        <v>1.3299999999999998</v>
      </c>
      <c r="I16" s="17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9:25" ht="19.5" customHeight="1" x14ac:dyDescent="0.25">
      <c r="I17" s="17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9:25" ht="19.5" customHeight="1" x14ac:dyDescent="0.25"/>
  </sheetData>
  <mergeCells count="10">
    <mergeCell ref="E15:F15"/>
    <mergeCell ref="E16:F16"/>
    <mergeCell ref="A3:D3"/>
    <mergeCell ref="J6:Q6"/>
    <mergeCell ref="R6:Y6"/>
    <mergeCell ref="H2:I2"/>
    <mergeCell ref="Z6:AG6"/>
    <mergeCell ref="D5:F5"/>
    <mergeCell ref="D4:G4"/>
    <mergeCell ref="I4:Y4"/>
  </mergeCells>
  <pageMargins left="0.48" right="0.31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23"/>
  <sheetViews>
    <sheetView topLeftCell="H7" workbookViewId="0">
      <selection activeCell="I18" sqref="I18:P22"/>
    </sheetView>
  </sheetViews>
  <sheetFormatPr defaultRowHeight="15" x14ac:dyDescent="0.25"/>
  <cols>
    <col min="1" max="1" width="6.42578125" customWidth="1"/>
    <col min="2" max="2" width="9.140625" hidden="1" customWidth="1"/>
    <col min="3" max="3" width="21.42578125" customWidth="1"/>
    <col min="4" max="4" width="11.42578125" style="4" customWidth="1"/>
    <col min="5" max="5" width="11.28515625" style="4" customWidth="1"/>
    <col min="6" max="6" width="13.140625" customWidth="1"/>
    <col min="7" max="7" width="13.85546875" customWidth="1"/>
    <col min="9" max="9" width="15" style="2" customWidth="1"/>
    <col min="12" max="12" width="13" customWidth="1"/>
    <col min="13" max="13" width="11.42578125" customWidth="1"/>
    <col min="16" max="16" width="11.28515625" customWidth="1"/>
    <col min="19" max="19" width="9.7109375" customWidth="1"/>
    <col min="24" max="24" width="11.140625" customWidth="1"/>
    <col min="27" max="27" width="9.42578125" customWidth="1"/>
  </cols>
  <sheetData>
    <row r="2" spans="1:33" x14ac:dyDescent="0.25">
      <c r="A2" s="149" t="s">
        <v>44</v>
      </c>
      <c r="B2" s="149"/>
      <c r="C2" s="149"/>
      <c r="D2" s="149"/>
      <c r="F2" s="150" t="s">
        <v>47</v>
      </c>
      <c r="G2" s="150"/>
    </row>
    <row r="3" spans="1:33" x14ac:dyDescent="0.25">
      <c r="A3" s="2"/>
      <c r="B3" s="2"/>
      <c r="F3" s="25"/>
      <c r="G3" s="25"/>
    </row>
    <row r="4" spans="1:33" x14ac:dyDescent="0.25">
      <c r="A4" s="2"/>
      <c r="B4" s="2"/>
      <c r="D4" s="150" t="s">
        <v>17</v>
      </c>
      <c r="E4" s="150"/>
      <c r="F4" s="150"/>
      <c r="G4" s="150"/>
      <c r="I4" s="150" t="s">
        <v>18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33" ht="15.75" thickBot="1" x14ac:dyDescent="0.3">
      <c r="A5" s="2"/>
      <c r="B5" s="2"/>
      <c r="D5" s="150"/>
      <c r="E5" s="150"/>
      <c r="F5" s="150"/>
      <c r="G5" s="25"/>
    </row>
    <row r="6" spans="1:33" ht="28.5" customHeight="1" thickBot="1" x14ac:dyDescent="0.3">
      <c r="J6" s="145" t="s">
        <v>5</v>
      </c>
      <c r="K6" s="147"/>
      <c r="L6" s="147"/>
      <c r="M6" s="147"/>
      <c r="N6" s="147"/>
      <c r="O6" s="147"/>
      <c r="P6" s="147"/>
      <c r="Q6" s="155"/>
      <c r="R6" s="145" t="s">
        <v>6</v>
      </c>
      <c r="S6" s="146"/>
      <c r="T6" s="146"/>
      <c r="U6" s="146"/>
      <c r="V6" s="146"/>
      <c r="W6" s="146"/>
      <c r="X6" s="147"/>
      <c r="Y6" s="148"/>
      <c r="Z6" s="145" t="s">
        <v>32</v>
      </c>
      <c r="AA6" s="146"/>
      <c r="AB6" s="146"/>
      <c r="AC6" s="146"/>
      <c r="AD6" s="146"/>
      <c r="AE6" s="146"/>
      <c r="AF6" s="147"/>
      <c r="AG6" s="148"/>
    </row>
    <row r="7" spans="1:33" s="1" customFormat="1" ht="47.25" customHeight="1" thickBot="1" x14ac:dyDescent="0.3">
      <c r="C7" s="33" t="s">
        <v>42</v>
      </c>
      <c r="D7" s="34" t="s">
        <v>8</v>
      </c>
      <c r="E7" s="34" t="s">
        <v>0</v>
      </c>
      <c r="F7" s="34" t="s">
        <v>9</v>
      </c>
      <c r="G7" s="35" t="s">
        <v>10</v>
      </c>
      <c r="I7" s="48" t="s">
        <v>13</v>
      </c>
      <c r="J7" s="49" t="s">
        <v>39</v>
      </c>
      <c r="K7" s="34" t="s">
        <v>14</v>
      </c>
      <c r="L7" s="34" t="s">
        <v>40</v>
      </c>
      <c r="M7" s="34" t="s">
        <v>16</v>
      </c>
      <c r="N7" s="34" t="s">
        <v>50</v>
      </c>
      <c r="O7" s="34" t="s">
        <v>29</v>
      </c>
      <c r="P7" s="34" t="s">
        <v>41</v>
      </c>
      <c r="Q7" s="51" t="s">
        <v>49</v>
      </c>
      <c r="R7" s="50" t="s">
        <v>14</v>
      </c>
      <c r="S7" s="34" t="s">
        <v>40</v>
      </c>
      <c r="T7" s="34" t="s">
        <v>16</v>
      </c>
      <c r="U7" s="34" t="s">
        <v>50</v>
      </c>
      <c r="V7" s="34" t="s">
        <v>29</v>
      </c>
      <c r="W7" s="34" t="s">
        <v>41</v>
      </c>
      <c r="X7" s="34" t="s">
        <v>49</v>
      </c>
      <c r="Y7" s="35" t="s">
        <v>39</v>
      </c>
      <c r="Z7" s="33" t="s">
        <v>14</v>
      </c>
      <c r="AA7" s="34" t="s">
        <v>40</v>
      </c>
      <c r="AB7" s="34" t="s">
        <v>16</v>
      </c>
      <c r="AC7" s="34" t="s">
        <v>50</v>
      </c>
      <c r="AD7" s="34" t="s">
        <v>29</v>
      </c>
      <c r="AE7" s="34" t="s">
        <v>41</v>
      </c>
      <c r="AF7" s="34" t="s">
        <v>49</v>
      </c>
      <c r="AG7" s="35" t="s">
        <v>39</v>
      </c>
    </row>
    <row r="8" spans="1:33" x14ac:dyDescent="0.25">
      <c r="C8" s="12" t="s">
        <v>43</v>
      </c>
      <c r="D8" s="87">
        <v>0.1</v>
      </c>
      <c r="E8" s="42" t="s">
        <v>31</v>
      </c>
      <c r="F8" s="54">
        <v>0.99</v>
      </c>
      <c r="G8" s="53">
        <v>0.1</v>
      </c>
      <c r="I8" s="29" t="s">
        <v>43</v>
      </c>
      <c r="J8" s="41">
        <v>48</v>
      </c>
      <c r="K8" s="42">
        <v>0.2</v>
      </c>
      <c r="L8" s="42">
        <v>0</v>
      </c>
      <c r="M8" s="42">
        <v>8.9</v>
      </c>
      <c r="N8" s="42">
        <v>8.9</v>
      </c>
      <c r="O8" s="42">
        <v>1.1000000000000001</v>
      </c>
      <c r="P8" s="42">
        <v>1.8</v>
      </c>
      <c r="Q8" s="90">
        <v>0</v>
      </c>
      <c r="R8" s="42">
        <v>0.2</v>
      </c>
      <c r="S8" s="42">
        <v>0</v>
      </c>
      <c r="T8" s="42">
        <v>8.9</v>
      </c>
      <c r="U8" s="42">
        <v>8.9</v>
      </c>
      <c r="V8" s="42">
        <v>1.1000000000000001</v>
      </c>
      <c r="W8" s="42">
        <v>1.8</v>
      </c>
      <c r="X8" s="42">
        <v>0</v>
      </c>
      <c r="Y8" s="90">
        <f>(R8*9)+(T8*4)+(V8*4)</f>
        <v>41.8</v>
      </c>
      <c r="Z8" s="42">
        <v>0.1</v>
      </c>
      <c r="AA8" s="42">
        <v>0</v>
      </c>
      <c r="AB8" s="42">
        <v>4.45</v>
      </c>
      <c r="AC8" s="42">
        <v>4.45</v>
      </c>
      <c r="AD8" s="42">
        <v>0.55000000000000004</v>
      </c>
      <c r="AE8" s="42">
        <v>0.9</v>
      </c>
      <c r="AF8" s="97">
        <v>0</v>
      </c>
      <c r="AG8" s="90">
        <f>(Z8*9)+(AB8*4)+(AD8*4)</f>
        <v>20.9</v>
      </c>
    </row>
    <row r="9" spans="1:33" x14ac:dyDescent="0.25">
      <c r="C9" s="6" t="s">
        <v>46</v>
      </c>
      <c r="D9" s="99">
        <v>0.1</v>
      </c>
      <c r="E9" s="44" t="s">
        <v>31</v>
      </c>
      <c r="F9" s="95">
        <v>1.49</v>
      </c>
      <c r="G9" s="100">
        <v>0.14899999999999999</v>
      </c>
      <c r="I9" s="29" t="s">
        <v>46</v>
      </c>
      <c r="J9" s="84">
        <v>61</v>
      </c>
      <c r="K9" s="85">
        <v>0.5</v>
      </c>
      <c r="L9" s="85">
        <v>0.1</v>
      </c>
      <c r="M9" s="85">
        <v>12.7</v>
      </c>
      <c r="N9" s="85">
        <v>12.7</v>
      </c>
      <c r="O9" s="85">
        <v>0.2</v>
      </c>
      <c r="P9" s="85">
        <v>1.9</v>
      </c>
      <c r="Q9" s="91">
        <v>0</v>
      </c>
      <c r="R9" s="84">
        <v>0.5</v>
      </c>
      <c r="S9" s="85">
        <v>0.1</v>
      </c>
      <c r="T9" s="85">
        <v>12.7</v>
      </c>
      <c r="U9" s="85">
        <v>12.7</v>
      </c>
      <c r="V9" s="85">
        <v>0.2</v>
      </c>
      <c r="W9" s="85">
        <v>1.9</v>
      </c>
      <c r="X9" s="85">
        <v>0</v>
      </c>
      <c r="Y9" s="91">
        <f t="shared" ref="Y9:Y12" si="0">(R9*9)+(T9*4)+(V9*4)</f>
        <v>56.099999999999994</v>
      </c>
      <c r="Z9" s="84">
        <v>0.25</v>
      </c>
      <c r="AA9" s="88">
        <v>0.05</v>
      </c>
      <c r="AB9" s="88">
        <v>6.35</v>
      </c>
      <c r="AC9" s="88">
        <v>6.35</v>
      </c>
      <c r="AD9" s="88">
        <v>0.1</v>
      </c>
      <c r="AE9" s="88">
        <v>0.95</v>
      </c>
      <c r="AF9" s="85">
        <v>0</v>
      </c>
      <c r="AG9" s="91">
        <f t="shared" ref="AG9:AG12" si="1">(Z9*9)+(AB9*4)+(AD9*4)</f>
        <v>28.049999999999997</v>
      </c>
    </row>
    <row r="10" spans="1:33" x14ac:dyDescent="0.25">
      <c r="C10" s="6" t="s">
        <v>30</v>
      </c>
      <c r="D10" s="99">
        <v>0.2</v>
      </c>
      <c r="E10" s="44" t="s">
        <v>31</v>
      </c>
      <c r="F10" s="95">
        <v>3</v>
      </c>
      <c r="G10" s="100">
        <v>0.6</v>
      </c>
      <c r="I10" s="83" t="s">
        <v>30</v>
      </c>
      <c r="J10" s="84">
        <v>34</v>
      </c>
      <c r="K10" s="85">
        <v>0.4</v>
      </c>
      <c r="L10" s="85">
        <v>0</v>
      </c>
      <c r="M10" s="85">
        <v>5.3</v>
      </c>
      <c r="N10" s="85">
        <v>5.3</v>
      </c>
      <c r="O10" s="85">
        <v>0.6</v>
      </c>
      <c r="P10" s="85">
        <v>2</v>
      </c>
      <c r="Q10" s="91">
        <v>0</v>
      </c>
      <c r="R10" s="85">
        <v>0.8</v>
      </c>
      <c r="S10" s="88">
        <v>0</v>
      </c>
      <c r="T10" s="88">
        <v>10.6</v>
      </c>
      <c r="U10" s="88">
        <v>10.6</v>
      </c>
      <c r="V10" s="88">
        <v>1.2</v>
      </c>
      <c r="W10" s="88">
        <v>4</v>
      </c>
      <c r="X10" s="85">
        <v>0</v>
      </c>
      <c r="Y10" s="91">
        <f t="shared" si="0"/>
        <v>54.4</v>
      </c>
      <c r="Z10" s="85">
        <v>0.4</v>
      </c>
      <c r="AA10" s="85">
        <v>0</v>
      </c>
      <c r="AB10" s="85">
        <v>5.3</v>
      </c>
      <c r="AC10" s="85">
        <v>5.3</v>
      </c>
      <c r="AD10" s="85">
        <v>0.6</v>
      </c>
      <c r="AE10" s="85">
        <v>2</v>
      </c>
      <c r="AF10" s="98">
        <v>0</v>
      </c>
      <c r="AG10" s="91">
        <f t="shared" si="1"/>
        <v>27.2</v>
      </c>
    </row>
    <row r="11" spans="1:33" ht="15.75" thickBot="1" x14ac:dyDescent="0.3">
      <c r="C11" s="8" t="s">
        <v>48</v>
      </c>
      <c r="D11" s="101">
        <v>0.125</v>
      </c>
      <c r="E11" s="76" t="s">
        <v>31</v>
      </c>
      <c r="F11" s="77">
        <v>1.25</v>
      </c>
      <c r="G11" s="78">
        <v>0.16</v>
      </c>
      <c r="I11" s="83"/>
      <c r="J11" s="84"/>
      <c r="K11" s="85"/>
      <c r="L11" s="85"/>
      <c r="M11" s="85"/>
      <c r="N11" s="85"/>
      <c r="O11" s="85"/>
      <c r="P11" s="85"/>
      <c r="Q11" s="91"/>
      <c r="R11" s="88"/>
      <c r="S11" s="88"/>
      <c r="T11" s="88"/>
      <c r="U11" s="88"/>
      <c r="V11" s="88"/>
      <c r="W11" s="88"/>
      <c r="X11" s="85"/>
      <c r="Y11" s="91"/>
      <c r="Z11" s="88"/>
      <c r="AA11" s="88"/>
      <c r="AB11" s="88"/>
      <c r="AC11" s="88"/>
      <c r="AD11" s="88"/>
      <c r="AE11" s="88"/>
      <c r="AF11" s="104"/>
      <c r="AG11" s="105"/>
    </row>
    <row r="12" spans="1:33" ht="15.75" thickBot="1" x14ac:dyDescent="0.3">
      <c r="C12" s="8" t="s">
        <v>55</v>
      </c>
      <c r="D12" s="101"/>
      <c r="E12" s="76"/>
      <c r="F12" s="77"/>
      <c r="G12" s="78"/>
      <c r="I12" s="83" t="s">
        <v>45</v>
      </c>
      <c r="J12" s="84">
        <v>54</v>
      </c>
      <c r="K12" s="85">
        <v>1.8</v>
      </c>
      <c r="L12" s="85">
        <v>1</v>
      </c>
      <c r="M12" s="85">
        <v>5</v>
      </c>
      <c r="N12" s="85">
        <v>5</v>
      </c>
      <c r="O12" s="85">
        <v>0.6</v>
      </c>
      <c r="P12" s="85">
        <v>0</v>
      </c>
      <c r="Q12" s="91">
        <v>0.2</v>
      </c>
      <c r="R12" s="43">
        <v>0.9</v>
      </c>
      <c r="S12" s="89">
        <v>0.5</v>
      </c>
      <c r="T12" s="89">
        <v>0.5</v>
      </c>
      <c r="U12" s="89">
        <v>2.5</v>
      </c>
      <c r="V12" s="89">
        <v>0.3</v>
      </c>
      <c r="W12" s="89">
        <v>0</v>
      </c>
      <c r="X12" s="44">
        <v>0.1</v>
      </c>
      <c r="Y12" s="96">
        <f t="shared" si="0"/>
        <v>11.299999999999999</v>
      </c>
      <c r="Z12" s="43">
        <v>0.45</v>
      </c>
      <c r="AA12" s="89">
        <v>0.25</v>
      </c>
      <c r="AB12" s="89">
        <v>0.25</v>
      </c>
      <c r="AC12" s="89">
        <v>1.25</v>
      </c>
      <c r="AD12" s="89">
        <v>0.15</v>
      </c>
      <c r="AE12" s="89">
        <v>0</v>
      </c>
      <c r="AF12" s="76">
        <v>0.05</v>
      </c>
      <c r="AG12" s="102">
        <f t="shared" si="1"/>
        <v>5.6499999999999995</v>
      </c>
    </row>
    <row r="13" spans="1:33" ht="20.25" customHeight="1" thickBot="1" x14ac:dyDescent="0.3">
      <c r="C13" s="79"/>
      <c r="D13" s="80"/>
      <c r="E13" s="156" t="s">
        <v>11</v>
      </c>
      <c r="F13" s="157"/>
      <c r="G13" s="36">
        <f>SUM(G8:G12)</f>
        <v>1.0089999999999999</v>
      </c>
      <c r="I13" s="62" t="s">
        <v>4</v>
      </c>
      <c r="J13" s="92">
        <f t="shared" ref="J13:R13" si="2">SUM(J8:J12)</f>
        <v>197</v>
      </c>
      <c r="K13" s="82">
        <f t="shared" si="2"/>
        <v>2.9000000000000004</v>
      </c>
      <c r="L13" s="82">
        <f t="shared" si="2"/>
        <v>1.1000000000000001</v>
      </c>
      <c r="M13" s="82">
        <f t="shared" si="2"/>
        <v>31.900000000000002</v>
      </c>
      <c r="N13" s="82">
        <f t="shared" si="2"/>
        <v>31.900000000000002</v>
      </c>
      <c r="O13" s="82">
        <f t="shared" si="2"/>
        <v>2.5</v>
      </c>
      <c r="P13" s="82">
        <f t="shared" si="2"/>
        <v>5.7</v>
      </c>
      <c r="Q13" s="93">
        <f t="shared" si="2"/>
        <v>0.2</v>
      </c>
      <c r="R13" s="62">
        <f t="shared" si="2"/>
        <v>2.4</v>
      </c>
      <c r="S13" s="86">
        <f t="shared" ref="S13" si="3">SUM(S8:S12)</f>
        <v>0.6</v>
      </c>
      <c r="T13" s="86">
        <f t="shared" ref="T13" si="4">SUM(T8:T12)</f>
        <v>32.700000000000003</v>
      </c>
      <c r="U13" s="86">
        <f t="shared" ref="U13" si="5">SUM(U8:U12)</f>
        <v>34.700000000000003</v>
      </c>
      <c r="V13" s="86">
        <f t="shared" ref="V13" si="6">SUM(V8:V12)</f>
        <v>2.8</v>
      </c>
      <c r="W13" s="86">
        <f t="shared" ref="W13" si="7">SUM(W8:W12)</f>
        <v>7.7</v>
      </c>
      <c r="X13" s="63">
        <f t="shared" ref="X13" si="8">SUM(X8:X12)</f>
        <v>0.1</v>
      </c>
      <c r="Y13" s="58">
        <f t="shared" ref="Y13" si="9">SUM(Y8:Y12)</f>
        <v>163.6</v>
      </c>
      <c r="Z13" s="62">
        <f t="shared" ref="Z13" si="10">SUM(Z8:Z12)</f>
        <v>1.2</v>
      </c>
      <c r="AA13" s="86">
        <f t="shared" ref="AA13" si="11">SUM(AA8:AA12)</f>
        <v>0.3</v>
      </c>
      <c r="AB13" s="86">
        <f t="shared" ref="AB13" si="12">SUM(AB8:AB12)</f>
        <v>16.350000000000001</v>
      </c>
      <c r="AC13" s="86">
        <f t="shared" ref="AC13" si="13">SUM(AC8:AC12)</f>
        <v>17.350000000000001</v>
      </c>
      <c r="AD13" s="86">
        <f t="shared" ref="AD13" si="14">SUM(AD8:AD12)</f>
        <v>1.4</v>
      </c>
      <c r="AE13" s="86">
        <f t="shared" ref="AE13" si="15">SUM(AE8:AE12)</f>
        <v>3.85</v>
      </c>
      <c r="AF13" s="63">
        <f t="shared" ref="AF13" si="16">SUM(AF8:AF12)</f>
        <v>0.05</v>
      </c>
      <c r="AG13" s="103">
        <f t="shared" ref="AG13" si="17">SUM(AG8:AG12)</f>
        <v>81.8</v>
      </c>
    </row>
    <row r="14" spans="1:33" ht="15.75" thickBot="1" x14ac:dyDescent="0.3">
      <c r="E14" s="153" t="s">
        <v>12</v>
      </c>
      <c r="F14" s="154"/>
      <c r="G14" s="56">
        <f>G13/2</f>
        <v>0.50449999999999995</v>
      </c>
      <c r="I14" s="17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33" ht="19.5" customHeight="1" x14ac:dyDescent="0.25"/>
    <row r="23" spans="9:10" x14ac:dyDescent="0.25">
      <c r="I23"/>
      <c r="J23" s="2"/>
    </row>
  </sheetData>
  <mergeCells count="10">
    <mergeCell ref="Z6:AG6"/>
    <mergeCell ref="D4:G4"/>
    <mergeCell ref="I4:Y4"/>
    <mergeCell ref="D5:F5"/>
    <mergeCell ref="E14:F14"/>
    <mergeCell ref="A2:D2"/>
    <mergeCell ref="F2:G2"/>
    <mergeCell ref="J6:Q6"/>
    <mergeCell ref="R6:Y6"/>
    <mergeCell ref="E13:F13"/>
  </mergeCells>
  <pageMargins left="0.70866141732283472" right="0.5500000000000000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5"/>
  <sheetViews>
    <sheetView tabSelected="1" workbookViewId="0">
      <selection activeCell="G17" sqref="G17"/>
    </sheetView>
  </sheetViews>
  <sheetFormatPr defaultRowHeight="15" x14ac:dyDescent="0.25"/>
  <cols>
    <col min="1" max="1" width="8.42578125" customWidth="1"/>
    <col min="2" max="2" width="9.140625" hidden="1" customWidth="1"/>
    <col min="3" max="3" width="20.42578125" customWidth="1"/>
    <col min="4" max="4" width="12.140625" customWidth="1"/>
    <col min="5" max="5" width="13.85546875" customWidth="1"/>
    <col min="6" max="6" width="20.140625" customWidth="1"/>
    <col min="7" max="7" width="17.7109375" customWidth="1"/>
  </cols>
  <sheetData>
    <row r="2" spans="1:7" x14ac:dyDescent="0.25">
      <c r="A2" s="149" t="s">
        <v>23</v>
      </c>
      <c r="B2" s="149"/>
      <c r="C2" s="149"/>
      <c r="D2" s="25"/>
      <c r="E2" s="25"/>
    </row>
    <row r="3" spans="1:7" x14ac:dyDescent="0.25">
      <c r="A3" s="2"/>
      <c r="B3" s="2"/>
      <c r="D3" s="25"/>
      <c r="E3" s="25"/>
    </row>
    <row r="4" spans="1:7" x14ac:dyDescent="0.25">
      <c r="A4" s="2"/>
      <c r="B4" s="2"/>
      <c r="D4" s="25"/>
      <c r="E4" s="25"/>
      <c r="F4" s="94"/>
    </row>
    <row r="5" spans="1:7" x14ac:dyDescent="0.25">
      <c r="A5" s="2"/>
      <c r="B5" s="2"/>
      <c r="D5" s="25"/>
      <c r="E5" s="25"/>
    </row>
    <row r="6" spans="1:7" ht="15.75" thickBot="1" x14ac:dyDescent="0.3"/>
    <row r="7" spans="1:7" s="1" customFormat="1" ht="63.75" customHeight="1" thickBot="1" x14ac:dyDescent="0.3">
      <c r="C7" s="48" t="s">
        <v>19</v>
      </c>
      <c r="D7" s="57" t="s">
        <v>68</v>
      </c>
      <c r="E7" s="51" t="s">
        <v>24</v>
      </c>
      <c r="F7" s="57" t="s">
        <v>69</v>
      </c>
      <c r="G7" s="51" t="s">
        <v>25</v>
      </c>
    </row>
    <row r="8" spans="1:7" x14ac:dyDescent="0.25">
      <c r="C8" s="21" t="s">
        <v>20</v>
      </c>
      <c r="D8" s="22">
        <v>0.97</v>
      </c>
      <c r="E8" s="22">
        <v>0.24</v>
      </c>
      <c r="F8" s="81">
        <v>401</v>
      </c>
      <c r="G8" s="81">
        <v>219.5</v>
      </c>
    </row>
    <row r="9" spans="1:7" x14ac:dyDescent="0.25">
      <c r="C9" s="16" t="s">
        <v>21</v>
      </c>
      <c r="D9" s="29">
        <v>2.66</v>
      </c>
      <c r="E9" s="30">
        <v>1.22</v>
      </c>
      <c r="F9" s="32">
        <v>684.4</v>
      </c>
      <c r="G9" s="32">
        <v>342.2</v>
      </c>
    </row>
    <row r="10" spans="1:7" ht="15.75" thickBot="1" x14ac:dyDescent="0.3">
      <c r="C10" s="20" t="s">
        <v>22</v>
      </c>
      <c r="D10" s="60">
        <v>1.01</v>
      </c>
      <c r="E10" s="60">
        <v>0.5</v>
      </c>
      <c r="F10" s="142">
        <v>163.6</v>
      </c>
      <c r="G10" s="31">
        <v>81.8</v>
      </c>
    </row>
    <row r="11" spans="1:7" ht="15.75" thickBot="1" x14ac:dyDescent="0.3">
      <c r="C11" s="40" t="s">
        <v>15</v>
      </c>
      <c r="D11" s="23">
        <f>SUM(D8:D10)</f>
        <v>4.6399999999999997</v>
      </c>
      <c r="E11" s="143">
        <f>SUM(E8:E10)</f>
        <v>1.96</v>
      </c>
      <c r="F11" s="144">
        <f>SUM(F8:F10)</f>
        <v>1249</v>
      </c>
      <c r="G11" s="64">
        <f>SUM(G8:G10)</f>
        <v>643.5</v>
      </c>
    </row>
    <row r="13" spans="1:7" ht="15.75" customHeight="1" x14ac:dyDescent="0.25"/>
    <row r="15" spans="1:7" ht="19.5" customHeight="1" x14ac:dyDescent="0.25"/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Entrada</vt:lpstr>
      <vt:lpstr>Prato principal</vt:lpstr>
      <vt:lpstr>Sobremesa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33</dc:creator>
  <cp:lastModifiedBy>Gonçalo</cp:lastModifiedBy>
  <cp:lastPrinted>2020-02-20T08:50:56Z</cp:lastPrinted>
  <dcterms:created xsi:type="dcterms:W3CDTF">2019-01-15T16:16:15Z</dcterms:created>
  <dcterms:modified xsi:type="dcterms:W3CDTF">2022-02-10T22:28:01Z</dcterms:modified>
</cp:coreProperties>
</file>