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scolasturismodeportugal-my.sharepoint.com/personal/ambiental_social_ehtc_escolas_turismodeportugal_pt/Documents/Candidatura 2022-2023/Eco desafios/"/>
    </mc:Choice>
  </mc:AlternateContent>
  <xr:revisionPtr revIDLastSave="17" documentId="8_{2A3ADB77-B133-4C15-82CB-B96CC3FAE00F}" xr6:coauthVersionLast="47" xr6:coauthVersionMax="47" xr10:uidLastSave="{6062B732-4511-4941-95B7-2802084A3DD4}"/>
  <bookViews>
    <workbookView xWindow="-108" yWindow="-108" windowWidth="23256" windowHeight="12456" xr2:uid="{00000000-000D-0000-FFFF-FFFF00000000}"/>
  </bookViews>
  <sheets>
    <sheet name="Total" sheetId="5" r:id="rId1"/>
    <sheet name="Sopa" sheetId="1" r:id="rId2"/>
    <sheet name="Prato principal" sheetId="6" r:id="rId3"/>
    <sheet name="Sobremesa nova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5" l="1"/>
  <c r="D6" i="5"/>
  <c r="E6" i="5"/>
  <c r="F6" i="5"/>
  <c r="G6" i="5"/>
  <c r="J12" i="8"/>
  <c r="I12" i="8"/>
  <c r="H12" i="8"/>
  <c r="G12" i="8"/>
  <c r="G13" i="8" s="1"/>
  <c r="F12" i="8"/>
  <c r="F13" i="8" s="1"/>
  <c r="J13" i="8"/>
  <c r="I13" i="8"/>
  <c r="H13" i="8"/>
  <c r="E12" i="8"/>
  <c r="B6" i="5" s="1"/>
  <c r="E13" i="1"/>
  <c r="E19" i="6"/>
  <c r="F21" i="6"/>
  <c r="F22" i="6" s="1"/>
  <c r="J21" i="6"/>
  <c r="J22" i="6" s="1"/>
  <c r="I21" i="6"/>
  <c r="I22" i="6" s="1"/>
  <c r="H21" i="6"/>
  <c r="H22" i="6" s="1"/>
  <c r="G21" i="6"/>
  <c r="G22" i="6" s="1"/>
  <c r="E20" i="6"/>
  <c r="E18" i="6"/>
  <c r="E17" i="6"/>
  <c r="E16" i="6"/>
  <c r="E15" i="6"/>
  <c r="E14" i="6"/>
  <c r="E13" i="6"/>
  <c r="E12" i="6"/>
  <c r="E11" i="6"/>
  <c r="E10" i="6"/>
  <c r="E9" i="6"/>
  <c r="E8" i="6"/>
  <c r="B1" i="5"/>
  <c r="F17" i="1"/>
  <c r="C4" i="5" s="1"/>
  <c r="G17" i="1"/>
  <c r="D4" i="5" s="1"/>
  <c r="H17" i="1"/>
  <c r="E4" i="5" s="1"/>
  <c r="I17" i="1"/>
  <c r="F4" i="5" s="1"/>
  <c r="J17" i="1"/>
  <c r="G4" i="5" s="1"/>
  <c r="E9" i="1"/>
  <c r="E10" i="1"/>
  <c r="E11" i="1"/>
  <c r="E12" i="1"/>
  <c r="E14" i="1"/>
  <c r="E15" i="1"/>
  <c r="E8" i="1"/>
  <c r="G5" i="5" l="1"/>
  <c r="F5" i="5"/>
  <c r="E5" i="5"/>
  <c r="D5" i="5"/>
  <c r="D7" i="5" s="1"/>
  <c r="D8" i="5" s="1"/>
  <c r="D11" i="5" s="1"/>
  <c r="C5" i="5"/>
  <c r="I18" i="1"/>
  <c r="J18" i="1"/>
  <c r="H18" i="1"/>
  <c r="G18" i="1"/>
  <c r="F18" i="1"/>
  <c r="E21" i="6"/>
  <c r="B5" i="5" s="1"/>
  <c r="E17" i="1"/>
  <c r="B4" i="5" s="1"/>
  <c r="F7" i="5" l="1"/>
  <c r="F8" i="5" s="1"/>
  <c r="F11" i="5" s="1"/>
  <c r="G7" i="5"/>
  <c r="G8" i="5" s="1"/>
  <c r="G11" i="5" s="1"/>
  <c r="E7" i="5"/>
  <c r="E8" i="5" s="1"/>
  <c r="E11" i="5" s="1"/>
  <c r="C7" i="5"/>
  <c r="C8" i="5" s="1"/>
  <c r="C11" i="5" s="1"/>
  <c r="B7" i="5"/>
  <c r="B8" i="5" s="1"/>
  <c r="G12" i="5" l="1"/>
  <c r="E12" i="5"/>
  <c r="F12" i="5"/>
  <c r="D12" i="5"/>
</calcChain>
</file>

<file path=xl/sharedStrings.xml><?xml version="1.0" encoding="utf-8"?>
<sst xmlns="http://schemas.openxmlformats.org/spreadsheetml/2006/main" count="168" uniqueCount="86">
  <si>
    <t>Escola de Hotelaria e Turismo de Coimbra</t>
  </si>
  <si>
    <t>Iguaria</t>
  </si>
  <si>
    <t>N.º doses</t>
  </si>
  <si>
    <t>Quant.</t>
  </si>
  <si>
    <t>Un.</t>
  </si>
  <si>
    <t>Ingredientes</t>
  </si>
  <si>
    <t>Valor total</t>
  </si>
  <si>
    <t>Valor final</t>
  </si>
  <si>
    <t>Preparação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</si>
  <si>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</si>
  <si>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</si>
  <si>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</si>
  <si>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</si>
  <si>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</si>
  <si>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</si>
  <si>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</si>
  <si>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</si>
  <si>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</si>
  <si>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Ficha Técnica: </t>
  </si>
  <si>
    <t>2</t>
  </si>
  <si>
    <t>ml</t>
  </si>
  <si>
    <t>cebola</t>
  </si>
  <si>
    <t>batata</t>
  </si>
  <si>
    <t>azeite</t>
  </si>
  <si>
    <t>sal</t>
  </si>
  <si>
    <t>água</t>
  </si>
  <si>
    <t>Antes de começar a preparar a sopa, é necessário lavar bem todos os legumes.</t>
  </si>
  <si>
    <t>Adicione água a ferver e deixe cozinhar cerca de 10/15 minutos.</t>
  </si>
  <si>
    <t>Triture com a varinha mágica para reduzir totalmente a puré.</t>
  </si>
  <si>
    <t>E está pronta a servir.</t>
  </si>
  <si>
    <t>gr</t>
  </si>
  <si>
    <t>VE (kcal)</t>
  </si>
  <si>
    <t>HC (g)</t>
  </si>
  <si>
    <t>Proteínas (g)</t>
  </si>
  <si>
    <t>Lípidos (g)</t>
  </si>
  <si>
    <t>Fibra (g)</t>
  </si>
  <si>
    <t>Valor unitário (kg/lt)</t>
  </si>
  <si>
    <t>Sopa</t>
  </si>
  <si>
    <t>Prato Principal</t>
  </si>
  <si>
    <t>Sobremesa</t>
  </si>
  <si>
    <t>Valor total (€)</t>
  </si>
  <si>
    <t>Total</t>
  </si>
  <si>
    <t>Nº Pessoas</t>
  </si>
  <si>
    <t>% VE</t>
  </si>
  <si>
    <t xml:space="preserve">colorau </t>
  </si>
  <si>
    <t>massa de pimentão</t>
  </si>
  <si>
    <t xml:space="preserve">pimenta em grão </t>
  </si>
  <si>
    <t xml:space="preserve">cenoura </t>
  </si>
  <si>
    <t xml:space="preserve">Azeite </t>
  </si>
  <si>
    <t xml:space="preserve">alho </t>
  </si>
  <si>
    <t xml:space="preserve">Descasque e corte as batatas. </t>
  </si>
  <si>
    <t xml:space="preserve">Lave e descasque os legumes e corte-os em juliana. </t>
  </si>
  <si>
    <t>Num sotê coloque 5 gramas de azeite com 10 gramas de alho,  coloque os legumes e tempere-os com sal. Salteie-os.</t>
  </si>
  <si>
    <t>Valor nutricional (1 dose)</t>
  </si>
  <si>
    <t>Custo final</t>
  </si>
  <si>
    <t>Alho</t>
  </si>
  <si>
    <t>Por pessoa</t>
  </si>
  <si>
    <t>Kcal por pessoa</t>
  </si>
  <si>
    <t>ervilha</t>
  </si>
  <si>
    <t>ovo</t>
  </si>
  <si>
    <t>presunto</t>
  </si>
  <si>
    <t>Coloque numa panela a cebola e o alho picado e faça um refugado.</t>
  </si>
  <si>
    <t xml:space="preserve">Entretanto descasque a batata, e  corte aos pedaços.  </t>
  </si>
  <si>
    <t>Num tacho coza os ovos, descasque e rale-os.</t>
  </si>
  <si>
    <t xml:space="preserve">batata </t>
  </si>
  <si>
    <t xml:space="preserve">couve </t>
  </si>
  <si>
    <t>louro</t>
  </si>
  <si>
    <t>Flor de sal</t>
  </si>
  <si>
    <t xml:space="preserve">Junte os a batata e ervilhas preparados ao refogado anterior, e tempere-os com o sal. </t>
  </si>
  <si>
    <t>bifes de perú</t>
  </si>
  <si>
    <t>Vinho branco</t>
  </si>
  <si>
    <t>Coloque num tabuleiro de forno os bifes de peru enrolados  e tempere-os com a pasta de alho, o colorau, a massa de pimentão, a pimenta em gão, sal, vinho e louro.</t>
  </si>
  <si>
    <t xml:space="preserve">Leve ao forno a assar a 180ºC por 25 minutos. </t>
  </si>
  <si>
    <t>Num tacho coza as batatas com sal. Assim que cozidas esmague ligeiramente acrescente água da cozedura e o azeite envolva até ficar uniforme. Polvilhe com o presunto desidratado.</t>
  </si>
  <si>
    <t>Creme marmoreado de ervilha e cenoura e ovo ralado</t>
  </si>
  <si>
    <t>Corte o presunto em bronesa e leve ao forno de forma a ficar crocante.</t>
  </si>
  <si>
    <t>Maça reineta</t>
  </si>
  <si>
    <t>Clara de ovo</t>
  </si>
  <si>
    <t>Açucar de coco</t>
  </si>
  <si>
    <t>Misture os dois aparelhos e polvilhar com as cascas desidratadas.</t>
  </si>
  <si>
    <t>Servir em doses individuais.</t>
  </si>
  <si>
    <t>Cozer as maças em pouca água sem casca e caroços. Assim que cozidas arrefecer de imediato.</t>
  </si>
  <si>
    <t>Bata as claras com até ficar consistente. (Merengue)</t>
  </si>
  <si>
    <t>Mousse de Maça reineta e aroma de coco</t>
  </si>
  <si>
    <t xml:space="preserve">Sirva num prato bifes de peru enrolados e a esmagada e os legumes. </t>
  </si>
  <si>
    <t xml:space="preserve">Rolinhos de peru assado com esmagada de batata e legumes salteados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</si>
</sst>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0.000"/>
    <numFmt numFmtId="166" formatCode="#,##0.0"/>
    <numFmt numFmtId="167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49" fontId="0" fillId="3" borderId="0" xfId="0" applyNumberForma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167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164" fontId="1" fillId="4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6" fontId="8" fillId="5" borderId="5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166" fontId="1" fillId="4" borderId="5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164" fontId="5" fillId="6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/>
    </xf>
    <xf numFmtId="164" fontId="9" fillId="6" borderId="6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166" fontId="1" fillId="9" borderId="1" xfId="0" applyNumberFormat="1" applyFont="1" applyFill="1" applyBorder="1" applyAlignment="1">
      <alignment horizontal="center" vertical="center" wrapText="1"/>
    </xf>
    <xf numFmtId="167" fontId="0" fillId="7" borderId="1" xfId="0" applyNumberFormat="1" applyFill="1" applyBorder="1" applyAlignment="1">
      <alignment horizontal="center" vertical="center" wrapText="1"/>
    </xf>
    <xf numFmtId="0" fontId="6" fillId="0" borderId="7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4" xfId="0" applyFont="1" applyBorder="1"/>
    <xf numFmtId="164" fontId="6" fillId="0" borderId="4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10" fontId="6" fillId="0" borderId="1" xfId="0" applyNumberFormat="1" applyFont="1" applyBorder="1" applyAlignment="1">
      <alignment horizontal="center" vertical="center" wrapText="1"/>
    </xf>
    <xf numFmtId="0" fontId="9" fillId="3" borderId="7" xfId="0" applyFont="1" applyFill="1" applyBorder="1"/>
    <xf numFmtId="164" fontId="9" fillId="3" borderId="8" xfId="0" applyNumberFormat="1" applyFont="1" applyFill="1" applyBorder="1" applyAlignment="1">
      <alignment horizontal="center" vertical="center" wrapText="1"/>
    </xf>
    <xf numFmtId="167" fontId="9" fillId="3" borderId="8" xfId="0" applyNumberFormat="1" applyFont="1" applyFill="1" applyBorder="1" applyAlignment="1">
      <alignment horizontal="center" vertical="center" wrapText="1"/>
    </xf>
    <xf numFmtId="0" fontId="12" fillId="10" borderId="4" xfId="0" applyFont="1" applyFill="1" applyBorder="1"/>
    <xf numFmtId="164" fontId="12" fillId="10" borderId="4" xfId="0" applyNumberFormat="1" applyFont="1" applyFill="1" applyBorder="1" applyAlignment="1">
      <alignment horizontal="center" vertical="center" wrapText="1"/>
    </xf>
    <xf numFmtId="166" fontId="12" fillId="10" borderId="4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166" fontId="0" fillId="7" borderId="1" xfId="0" applyNumberForma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4" fillId="0" borderId="1" xfId="0" applyFont="1" applyBorder="1"/>
    <xf numFmtId="0" fontId="0" fillId="0" borderId="1" xfId="0" applyBorder="1"/>
    <xf numFmtId="2" fontId="1" fillId="9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 wrapText="1"/>
    </xf>
    <xf numFmtId="0" fontId="14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66" fontId="6" fillId="0" borderId="2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 vertical="center" wrapText="1"/>
    </xf>
    <xf numFmtId="164" fontId="8" fillId="5" borderId="3" xfId="0" applyNumberFormat="1" applyFont="1" applyFill="1" applyBorder="1" applyAlignment="1">
      <alignment horizontal="right" vertical="center" wrapText="1"/>
    </xf>
    <xf numFmtId="164" fontId="8" fillId="5" borderId="6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7862B-8382-42F7-AD2A-CB470C3D7200}">
  <dimension ref="A1:H12"/>
  <sheetViews>
    <sheetView showGridLines="0" tabSelected="1" workbookViewId="0">
      <selection activeCell="B17" sqref="B17"/>
    </sheetView>
  </sheetViews>
  <sheetFormatPr defaultRowHeight="14.4" x14ac:dyDescent="0.3"/>
  <cols>
    <col min="1" max="1" width="19.5546875" customWidth="1"/>
    <col min="2" max="2" width="13.44140625" style="11" customWidth="1"/>
    <col min="3" max="3" width="8.88671875" style="11"/>
    <col min="4" max="7" width="12.109375" style="11" customWidth="1"/>
    <col min="8" max="8" width="8.88671875" style="11"/>
  </cols>
  <sheetData>
    <row r="1" spans="1:8" x14ac:dyDescent="0.3">
      <c r="A1" s="13" t="s">
        <v>42</v>
      </c>
      <c r="B1" s="12" t="str">
        <f>Sopa!$J$5</f>
        <v>2</v>
      </c>
    </row>
    <row r="3" spans="1:8" s="17" customFormat="1" thickBot="1" x14ac:dyDescent="0.35">
      <c r="A3" s="45"/>
      <c r="B3" s="46" t="s">
        <v>40</v>
      </c>
      <c r="C3" s="47" t="s">
        <v>31</v>
      </c>
      <c r="D3" s="47" t="s">
        <v>32</v>
      </c>
      <c r="E3" s="47" t="s">
        <v>33</v>
      </c>
      <c r="F3" s="47" t="s">
        <v>34</v>
      </c>
      <c r="G3" s="47" t="s">
        <v>35</v>
      </c>
      <c r="H3" s="48"/>
    </row>
    <row r="4" spans="1:8" x14ac:dyDescent="0.3">
      <c r="A4" s="49" t="s">
        <v>37</v>
      </c>
      <c r="B4" s="50">
        <f>Sopa!E17</f>
        <v>0.52129000000000003</v>
      </c>
      <c r="C4" s="51">
        <f>Sopa!F17</f>
        <v>248.9</v>
      </c>
      <c r="D4" s="51">
        <f>Sopa!G17</f>
        <v>28.35</v>
      </c>
      <c r="E4" s="51">
        <f>Sopa!H17</f>
        <v>5.4</v>
      </c>
      <c r="F4" s="51">
        <f>Sopa!I17</f>
        <v>10.290000000000001</v>
      </c>
      <c r="G4" s="51">
        <f>Sopa!J17</f>
        <v>11.21</v>
      </c>
    </row>
    <row r="5" spans="1:8" x14ac:dyDescent="0.3">
      <c r="A5" s="52" t="s">
        <v>38</v>
      </c>
      <c r="B5" s="53">
        <f>'Prato principal'!E21</f>
        <v>3.53281</v>
      </c>
      <c r="C5" s="54">
        <f>'Prato principal'!F21</f>
        <v>1024.5999999999999</v>
      </c>
      <c r="D5" s="54">
        <f>'Prato principal'!G21</f>
        <v>69.599999999999994</v>
      </c>
      <c r="E5" s="54">
        <f>'Prato principal'!H21</f>
        <v>99.84</v>
      </c>
      <c r="F5" s="54">
        <f>'Prato principal'!I21</f>
        <v>29.550000000000004</v>
      </c>
      <c r="G5" s="54">
        <f>'Prato principal'!J21</f>
        <v>12.510000000000002</v>
      </c>
    </row>
    <row r="6" spans="1:8" x14ac:dyDescent="0.3">
      <c r="A6" s="52" t="s">
        <v>39</v>
      </c>
      <c r="B6" s="53">
        <f>'Sobremesa nova'!E12</f>
        <v>1.3809</v>
      </c>
      <c r="C6" s="54">
        <f>'Sobremesa nova'!F12</f>
        <v>216</v>
      </c>
      <c r="D6" s="54">
        <f>'Sobremesa nova'!G12</f>
        <v>75.7</v>
      </c>
      <c r="E6" s="54">
        <f>'Sobremesa nova'!H12</f>
        <v>11.9</v>
      </c>
      <c r="F6" s="54">
        <f>'Sobremesa nova'!I12</f>
        <v>0.4</v>
      </c>
      <c r="G6" s="54">
        <f>'Sobremesa nova'!J12</f>
        <v>4.8</v>
      </c>
    </row>
    <row r="7" spans="1:8" ht="15" thickBot="1" x14ac:dyDescent="0.35">
      <c r="A7" s="59" t="s">
        <v>41</v>
      </c>
      <c r="B7" s="60">
        <f t="shared" ref="B7:G7" si="0">SUM(B4:B6)</f>
        <v>5.4350000000000005</v>
      </c>
      <c r="C7" s="61">
        <f t="shared" si="0"/>
        <v>1489.5</v>
      </c>
      <c r="D7" s="61">
        <f t="shared" si="0"/>
        <v>173.64999999999998</v>
      </c>
      <c r="E7" s="61">
        <f t="shared" si="0"/>
        <v>117.14000000000001</v>
      </c>
      <c r="F7" s="61">
        <f t="shared" si="0"/>
        <v>40.24</v>
      </c>
      <c r="G7" s="61">
        <f t="shared" si="0"/>
        <v>28.520000000000003</v>
      </c>
    </row>
    <row r="8" spans="1:8" x14ac:dyDescent="0.3">
      <c r="A8" s="62" t="s">
        <v>56</v>
      </c>
      <c r="B8" s="63">
        <f>B7/2</f>
        <v>2.7175000000000002</v>
      </c>
      <c r="C8" s="64">
        <f>(C7/$B$1)</f>
        <v>744.75</v>
      </c>
      <c r="D8" s="64">
        <f t="shared" ref="D8:G8" si="1">(D7/$B$1)</f>
        <v>86.824999999999989</v>
      </c>
      <c r="E8" s="64">
        <f t="shared" si="1"/>
        <v>58.570000000000007</v>
      </c>
      <c r="F8" s="64">
        <f t="shared" si="1"/>
        <v>20.12</v>
      </c>
      <c r="G8" s="64">
        <f t="shared" si="1"/>
        <v>14.260000000000002</v>
      </c>
    </row>
    <row r="10" spans="1:8" ht="15" thickBot="1" x14ac:dyDescent="0.35">
      <c r="B10" s="55"/>
      <c r="C10" s="47" t="s">
        <v>31</v>
      </c>
      <c r="D10" s="47" t="s">
        <v>32</v>
      </c>
      <c r="E10" s="47" t="s">
        <v>33</v>
      </c>
      <c r="F10" s="47" t="s">
        <v>34</v>
      </c>
      <c r="G10" s="47" t="s">
        <v>35</v>
      </c>
    </row>
    <row r="11" spans="1:8" ht="18" customHeight="1" x14ac:dyDescent="0.3">
      <c r="B11" s="56" t="s">
        <v>57</v>
      </c>
      <c r="C11" s="89">
        <f>$C$8</f>
        <v>744.75</v>
      </c>
      <c r="D11" s="51">
        <f>(D8*4)</f>
        <v>347.29999999999995</v>
      </c>
      <c r="E11" s="51">
        <f>(E8*4)</f>
        <v>234.28000000000003</v>
      </c>
      <c r="F11" s="51">
        <f>(F8*9)</f>
        <v>181.08</v>
      </c>
      <c r="G11" s="51">
        <f>(G8*4)</f>
        <v>57.040000000000006</v>
      </c>
    </row>
    <row r="12" spans="1:8" ht="18" customHeight="1" x14ac:dyDescent="0.3">
      <c r="B12" s="57" t="s">
        <v>43</v>
      </c>
      <c r="C12" s="90"/>
      <c r="D12" s="58">
        <f>D11/$C$11</f>
        <v>0.4663309835515273</v>
      </c>
      <c r="E12" s="58">
        <f>E11/$C$11</f>
        <v>0.31457536085934884</v>
      </c>
      <c r="F12" s="58">
        <f>F11/$C$11</f>
        <v>0.24314199395770394</v>
      </c>
      <c r="G12" s="58">
        <f>G11/$C$11</f>
        <v>7.6589459550184633E-2</v>
      </c>
    </row>
  </sheetData>
  <mergeCells count="1">
    <mergeCell ref="C11:C12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showGridLines="0" workbookViewId="0">
      <selection activeCell="B33" sqref="B33:H33"/>
    </sheetView>
  </sheetViews>
  <sheetFormatPr defaultColWidth="11.109375" defaultRowHeight="14.4" x14ac:dyDescent="0.3"/>
  <cols>
    <col min="1" max="1" width="8.44140625" customWidth="1"/>
    <col min="2" max="2" width="8.33203125" customWidth="1"/>
    <col min="3" max="3" width="8.109375" customWidth="1"/>
    <col min="5" max="5" width="11.109375" customWidth="1"/>
    <col min="8" max="8" width="11" customWidth="1"/>
    <col min="9" max="9" width="10.6640625" customWidth="1"/>
    <col min="10" max="10" width="8.109375" customWidth="1"/>
  </cols>
  <sheetData>
    <row r="1" spans="1:10" ht="15" customHeight="1" x14ac:dyDescent="0.3">
      <c r="A1" s="28" t="s">
        <v>0</v>
      </c>
      <c r="B1" s="28"/>
      <c r="C1" s="14"/>
    </row>
    <row r="2" spans="1:10" x14ac:dyDescent="0.3">
      <c r="A2" s="91"/>
      <c r="B2" s="91"/>
      <c r="C2" s="91"/>
      <c r="D2" s="91"/>
      <c r="E2" s="91"/>
    </row>
    <row r="3" spans="1:10" ht="21" x14ac:dyDescent="0.3">
      <c r="A3" s="95" t="s">
        <v>18</v>
      </c>
      <c r="B3" s="95"/>
      <c r="C3" s="95"/>
      <c r="D3" s="95"/>
      <c r="E3" s="95"/>
    </row>
    <row r="4" spans="1:10" x14ac:dyDescent="0.3">
      <c r="D4" s="7"/>
      <c r="E4" s="7"/>
    </row>
    <row r="5" spans="1:10" ht="15.75" customHeight="1" x14ac:dyDescent="0.3">
      <c r="A5" s="69" t="s">
        <v>1</v>
      </c>
      <c r="B5" s="92" t="s">
        <v>74</v>
      </c>
      <c r="C5" s="92"/>
      <c r="D5" s="92"/>
      <c r="E5" s="92"/>
      <c r="F5" s="92"/>
      <c r="G5" s="92"/>
      <c r="I5" s="27" t="s">
        <v>2</v>
      </c>
      <c r="J5" s="36" t="s">
        <v>19</v>
      </c>
    </row>
    <row r="7" spans="1:10" ht="43.2" x14ac:dyDescent="0.3">
      <c r="A7" s="30" t="s">
        <v>3</v>
      </c>
      <c r="B7" s="31" t="s">
        <v>4</v>
      </c>
      <c r="C7" s="32" t="s">
        <v>5</v>
      </c>
      <c r="D7" s="9" t="s">
        <v>36</v>
      </c>
      <c r="E7" s="19" t="s">
        <v>6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</row>
    <row r="8" spans="1:10" x14ac:dyDescent="0.3">
      <c r="A8" s="1">
        <v>100</v>
      </c>
      <c r="B8" s="1" t="s">
        <v>30</v>
      </c>
      <c r="C8" s="2" t="s">
        <v>21</v>
      </c>
      <c r="D8" s="3">
        <v>1.19</v>
      </c>
      <c r="E8" s="20">
        <f>(A8*D8)/1000</f>
        <v>0.11899999999999999</v>
      </c>
      <c r="F8" s="44">
        <v>20</v>
      </c>
      <c r="G8" s="44">
        <v>3.1</v>
      </c>
      <c r="H8" s="44">
        <v>0.9</v>
      </c>
      <c r="I8" s="44">
        <v>0.2</v>
      </c>
      <c r="J8" s="44">
        <v>1.3</v>
      </c>
    </row>
    <row r="9" spans="1:10" x14ac:dyDescent="0.3">
      <c r="A9" s="1">
        <v>3</v>
      </c>
      <c r="B9" s="1" t="s">
        <v>30</v>
      </c>
      <c r="C9" s="2" t="s">
        <v>55</v>
      </c>
      <c r="D9" s="3">
        <v>3.98</v>
      </c>
      <c r="E9" s="20">
        <f>(A9*D9)/1000</f>
        <v>1.1939999999999999E-2</v>
      </c>
      <c r="F9" s="44">
        <v>2</v>
      </c>
      <c r="G9" s="44">
        <v>0.3</v>
      </c>
      <c r="H9" s="44">
        <v>0.1</v>
      </c>
      <c r="I9" s="44">
        <v>0</v>
      </c>
      <c r="J9" s="44">
        <v>0.1</v>
      </c>
    </row>
    <row r="10" spans="1:10" x14ac:dyDescent="0.3">
      <c r="A10" s="1">
        <v>175</v>
      </c>
      <c r="B10" s="1" t="s">
        <v>30</v>
      </c>
      <c r="C10" s="2" t="s">
        <v>58</v>
      </c>
      <c r="D10" s="3">
        <v>0.69</v>
      </c>
      <c r="E10" s="20">
        <f>(A10*D10)/1000</f>
        <v>0.12074999999999998</v>
      </c>
      <c r="F10" s="44">
        <v>62.5</v>
      </c>
      <c r="G10" s="44">
        <v>11</v>
      </c>
      <c r="H10" s="44">
        <v>1.5</v>
      </c>
      <c r="I10" s="44">
        <v>0</v>
      </c>
      <c r="J10" s="44">
        <v>6.5</v>
      </c>
    </row>
    <row r="11" spans="1:10" x14ac:dyDescent="0.3">
      <c r="A11" s="1">
        <v>60</v>
      </c>
      <c r="B11" s="1" t="s">
        <v>30</v>
      </c>
      <c r="C11" s="2" t="s">
        <v>22</v>
      </c>
      <c r="D11" s="3">
        <v>0.83</v>
      </c>
      <c r="E11" s="20">
        <f>(A11*D11)/1000</f>
        <v>4.9799999999999997E-2</v>
      </c>
      <c r="F11" s="44">
        <v>54</v>
      </c>
      <c r="G11" s="44">
        <v>11.6</v>
      </c>
      <c r="H11" s="44">
        <v>1.5</v>
      </c>
      <c r="I11" s="44">
        <v>0</v>
      </c>
      <c r="J11" s="44">
        <v>0.96</v>
      </c>
    </row>
    <row r="12" spans="1:10" x14ac:dyDescent="0.3">
      <c r="A12" s="1">
        <v>50</v>
      </c>
      <c r="B12" s="1" t="s">
        <v>30</v>
      </c>
      <c r="C12" s="2" t="s">
        <v>59</v>
      </c>
      <c r="D12" s="3">
        <v>0.44</v>
      </c>
      <c r="E12" s="20">
        <f>(A12*D12)/1000</f>
        <v>2.1999999999999999E-2</v>
      </c>
      <c r="F12" s="44">
        <v>13</v>
      </c>
      <c r="G12" s="44">
        <v>1.05</v>
      </c>
      <c r="H12" s="44">
        <v>1.2</v>
      </c>
      <c r="I12" s="44">
        <v>0.1</v>
      </c>
      <c r="J12" s="44">
        <v>1.55</v>
      </c>
    </row>
    <row r="13" spans="1:10" x14ac:dyDescent="0.3">
      <c r="A13" s="1">
        <v>175</v>
      </c>
      <c r="B13" s="1" t="s">
        <v>30</v>
      </c>
      <c r="C13" s="2" t="s">
        <v>47</v>
      </c>
      <c r="D13" s="3">
        <v>0.79</v>
      </c>
      <c r="E13" s="20">
        <f t="shared" ref="E13" si="0">(A13*D13)/1000</f>
        <v>0.13825000000000001</v>
      </c>
      <c r="F13" s="66">
        <v>7.5</v>
      </c>
      <c r="G13" s="66">
        <v>1.3</v>
      </c>
      <c r="H13" s="66">
        <v>0.2</v>
      </c>
      <c r="I13" s="66">
        <v>0</v>
      </c>
      <c r="J13" s="66">
        <v>0.8</v>
      </c>
    </row>
    <row r="14" spans="1:10" x14ac:dyDescent="0.3">
      <c r="A14" s="1">
        <v>10</v>
      </c>
      <c r="B14" s="1" t="s">
        <v>20</v>
      </c>
      <c r="C14" s="2" t="s">
        <v>23</v>
      </c>
      <c r="D14" s="3">
        <v>5.85</v>
      </c>
      <c r="E14" s="20">
        <f>(A14*D14)/1000</f>
        <v>5.8500000000000003E-2</v>
      </c>
      <c r="F14" s="15">
        <v>89.9</v>
      </c>
      <c r="G14" s="15">
        <v>0</v>
      </c>
      <c r="H14" s="15">
        <v>0</v>
      </c>
      <c r="I14" s="15">
        <v>9.99</v>
      </c>
      <c r="J14" s="15">
        <v>0</v>
      </c>
    </row>
    <row r="15" spans="1:10" x14ac:dyDescent="0.3">
      <c r="A15" s="1">
        <v>5</v>
      </c>
      <c r="B15" s="1" t="s">
        <v>30</v>
      </c>
      <c r="C15" s="2" t="s">
        <v>24</v>
      </c>
      <c r="D15" s="3">
        <v>0.21</v>
      </c>
      <c r="E15" s="20">
        <f>(A15*D15)/1000</f>
        <v>1.0500000000000002E-3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x14ac:dyDescent="0.3">
      <c r="A16" s="1">
        <v>1000</v>
      </c>
      <c r="B16" s="1" t="s">
        <v>20</v>
      </c>
      <c r="C16" s="2" t="s">
        <v>25</v>
      </c>
      <c r="D16" s="3">
        <v>0</v>
      </c>
      <c r="E16" s="20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x14ac:dyDescent="0.3">
      <c r="D17" s="25" t="s">
        <v>54</v>
      </c>
      <c r="E17" s="26">
        <f t="shared" ref="E17:J17" si="1">SUM(E8:E16)</f>
        <v>0.52129000000000003</v>
      </c>
      <c r="F17" s="23">
        <f t="shared" si="1"/>
        <v>248.9</v>
      </c>
      <c r="G17" s="24">
        <f t="shared" si="1"/>
        <v>28.35</v>
      </c>
      <c r="H17" s="24">
        <f t="shared" si="1"/>
        <v>5.4</v>
      </c>
      <c r="I17" s="24">
        <f t="shared" si="1"/>
        <v>10.290000000000001</v>
      </c>
      <c r="J17" s="24">
        <f t="shared" si="1"/>
        <v>11.21</v>
      </c>
    </row>
    <row r="18" spans="1:10" s="18" customFormat="1" ht="22.5" customHeight="1" x14ac:dyDescent="0.25">
      <c r="D18" s="93" t="s">
        <v>53</v>
      </c>
      <c r="E18" s="94"/>
      <c r="F18" s="21">
        <f>F17/2</f>
        <v>124.45</v>
      </c>
      <c r="G18" s="22">
        <f t="shared" ref="G18:J18" si="2">G17/2</f>
        <v>14.175000000000001</v>
      </c>
      <c r="H18" s="22">
        <f t="shared" si="2"/>
        <v>2.7</v>
      </c>
      <c r="I18" s="22">
        <f t="shared" si="2"/>
        <v>5.1450000000000005</v>
      </c>
      <c r="J18" s="22">
        <f t="shared" si="2"/>
        <v>5.6050000000000004</v>
      </c>
    </row>
    <row r="19" spans="1:10" ht="10.199999999999999" customHeight="1" x14ac:dyDescent="0.3">
      <c r="A19" s="96" t="s">
        <v>8</v>
      </c>
      <c r="B19" s="96"/>
      <c r="C19" s="96"/>
    </row>
    <row r="20" spans="1:10" ht="10.199999999999999" customHeight="1" x14ac:dyDescent="0.3"/>
    <row r="21" spans="1:10" ht="10.199999999999999" customHeight="1" x14ac:dyDescent="0.3">
      <c r="A21" s="76" t="s">
        <v>9</v>
      </c>
      <c r="B21" s="102" t="s">
        <v>26</v>
      </c>
      <c r="C21" s="102"/>
      <c r="D21" s="102"/>
      <c r="E21" s="102"/>
      <c r="F21" s="102"/>
      <c r="G21" s="102"/>
      <c r="H21" s="102"/>
    </row>
    <row r="22" spans="1:10" ht="10.199999999999999" customHeight="1" x14ac:dyDescent="0.3">
      <c r="A22" s="18"/>
      <c r="B22" s="103"/>
      <c r="C22" s="103"/>
      <c r="D22" s="103"/>
      <c r="E22" s="103"/>
      <c r="F22" s="104"/>
      <c r="G22" s="104"/>
      <c r="H22" s="104"/>
    </row>
    <row r="23" spans="1:10" ht="10.199999999999999" customHeight="1" x14ac:dyDescent="0.3">
      <c r="A23" s="76" t="s">
        <v>10</v>
      </c>
      <c r="B23" s="102" t="s">
        <v>61</v>
      </c>
      <c r="C23" s="102"/>
      <c r="D23" s="102"/>
      <c r="E23" s="102"/>
      <c r="F23" s="102"/>
      <c r="G23" s="102"/>
      <c r="H23" s="102"/>
    </row>
    <row r="24" spans="1:10" ht="10.199999999999999" customHeight="1" x14ac:dyDescent="0.3">
      <c r="A24" s="18"/>
      <c r="B24" s="103"/>
      <c r="C24" s="103"/>
      <c r="D24" s="103"/>
      <c r="E24" s="103"/>
      <c r="F24" s="104"/>
      <c r="G24" s="104"/>
      <c r="H24" s="104"/>
    </row>
    <row r="25" spans="1:10" ht="10.199999999999999" customHeight="1" x14ac:dyDescent="0.3">
      <c r="A25" s="76" t="s">
        <v>11</v>
      </c>
      <c r="B25" s="102" t="s">
        <v>62</v>
      </c>
      <c r="C25" s="102"/>
      <c r="D25" s="102"/>
      <c r="E25" s="102"/>
      <c r="F25" s="102"/>
      <c r="G25" s="102"/>
      <c r="H25" s="102"/>
    </row>
    <row r="26" spans="1:10" ht="10.199999999999999" customHeight="1" x14ac:dyDescent="0.3">
      <c r="A26" s="18"/>
      <c r="B26" s="102"/>
      <c r="C26" s="102"/>
      <c r="D26" s="102"/>
      <c r="E26" s="102"/>
      <c r="F26" s="102"/>
      <c r="G26" s="102"/>
      <c r="H26" s="102"/>
    </row>
    <row r="27" spans="1:10" ht="10.199999999999999" customHeight="1" x14ac:dyDescent="0.3">
      <c r="A27" s="77" t="s">
        <v>12</v>
      </c>
      <c r="B27" s="102" t="s">
        <v>68</v>
      </c>
      <c r="C27" s="102"/>
      <c r="D27" s="102"/>
      <c r="E27" s="102"/>
      <c r="F27" s="102"/>
      <c r="G27" s="102"/>
      <c r="H27" s="102"/>
    </row>
    <row r="28" spans="1:10" ht="10.199999999999999" customHeight="1" x14ac:dyDescent="0.3">
      <c r="A28" s="77"/>
      <c r="B28" s="102"/>
      <c r="C28" s="102"/>
      <c r="D28" s="102"/>
      <c r="E28" s="102"/>
      <c r="F28" s="102"/>
      <c r="G28" s="102"/>
      <c r="H28" s="102"/>
    </row>
    <row r="29" spans="1:10" ht="10.199999999999999" customHeight="1" x14ac:dyDescent="0.3">
      <c r="A29" s="77" t="s">
        <v>13</v>
      </c>
      <c r="B29" s="102" t="s">
        <v>27</v>
      </c>
      <c r="C29" s="102"/>
      <c r="D29" s="102"/>
      <c r="E29" s="102"/>
      <c r="F29" s="102"/>
      <c r="G29" s="102"/>
      <c r="H29" s="102"/>
    </row>
    <row r="30" spans="1:10" ht="10.199999999999999" customHeight="1" x14ac:dyDescent="0.3">
      <c r="A30" s="77"/>
      <c r="B30" s="102"/>
      <c r="C30" s="102"/>
      <c r="D30" s="102"/>
      <c r="E30" s="102"/>
      <c r="F30" s="102"/>
      <c r="G30" s="102"/>
      <c r="H30" s="102"/>
    </row>
    <row r="31" spans="1:10" ht="10.199999999999999" customHeight="1" x14ac:dyDescent="0.3">
      <c r="A31" s="77" t="s">
        <v>14</v>
      </c>
      <c r="B31" s="102" t="s">
        <v>28</v>
      </c>
      <c r="C31" s="102"/>
      <c r="D31" s="102"/>
      <c r="E31" s="102"/>
      <c r="F31" s="102"/>
      <c r="G31" s="102"/>
      <c r="H31" s="102"/>
    </row>
    <row r="32" spans="1:10" ht="10.199999999999999" customHeight="1" x14ac:dyDescent="0.3">
      <c r="A32" s="77"/>
      <c r="B32" s="102"/>
      <c r="C32" s="102"/>
      <c r="D32" s="102"/>
      <c r="E32" s="102"/>
      <c r="F32" s="102"/>
      <c r="G32" s="102"/>
      <c r="H32" s="102"/>
    </row>
    <row r="33" spans="1:8" ht="10.199999999999999" customHeight="1" x14ac:dyDescent="0.3">
      <c r="A33" s="77" t="s">
        <v>15</v>
      </c>
      <c r="B33" s="102" t="s">
        <v>63</v>
      </c>
      <c r="C33" s="102"/>
      <c r="D33" s="102"/>
      <c r="E33" s="102"/>
      <c r="F33" s="102"/>
      <c r="G33" s="102"/>
      <c r="H33" s="102"/>
    </row>
    <row r="34" spans="1:8" ht="10.199999999999999" customHeight="1" x14ac:dyDescent="0.3">
      <c r="A34" s="77"/>
      <c r="B34" s="102"/>
      <c r="C34" s="102"/>
      <c r="D34" s="102"/>
      <c r="E34" s="102"/>
      <c r="F34" s="102"/>
      <c r="G34" s="102"/>
      <c r="H34" s="102"/>
    </row>
    <row r="35" spans="1:8" ht="10.199999999999999" customHeight="1" x14ac:dyDescent="0.3">
      <c r="A35" s="77"/>
      <c r="B35" s="102"/>
      <c r="C35" s="102"/>
      <c r="D35" s="102"/>
      <c r="E35" s="102"/>
      <c r="F35" s="102"/>
      <c r="G35" s="102"/>
      <c r="H35" s="102"/>
    </row>
    <row r="36" spans="1:8" ht="10.199999999999999" customHeight="1" x14ac:dyDescent="0.3">
      <c r="A36" s="77" t="s">
        <v>17</v>
      </c>
      <c r="B36" s="102" t="s">
        <v>29</v>
      </c>
      <c r="C36" s="102"/>
      <c r="D36" s="102"/>
      <c r="E36" s="102"/>
      <c r="F36" s="102"/>
      <c r="G36" s="102"/>
      <c r="H36" s="102"/>
    </row>
    <row r="37" spans="1:8" ht="10.199999999999999" customHeight="1" x14ac:dyDescent="0.3">
      <c r="A37" s="4"/>
      <c r="B37" s="102"/>
      <c r="C37" s="102"/>
      <c r="D37" s="102"/>
      <c r="E37" s="102"/>
      <c r="F37" s="102"/>
      <c r="G37" s="102"/>
      <c r="H37" s="102"/>
    </row>
    <row r="38" spans="1:8" x14ac:dyDescent="0.3">
      <c r="A38" s="4"/>
      <c r="B38" s="104"/>
      <c r="C38" s="104"/>
      <c r="D38" s="104"/>
      <c r="E38" s="104"/>
      <c r="F38" s="104"/>
      <c r="G38" s="104"/>
      <c r="H38" s="104"/>
    </row>
    <row r="39" spans="1:8" ht="29.25" customHeight="1" x14ac:dyDescent="0.3">
      <c r="A39" s="4"/>
      <c r="B39" s="104"/>
      <c r="C39" s="104"/>
      <c r="D39" s="104"/>
      <c r="E39" s="104"/>
      <c r="F39" s="104"/>
      <c r="G39" s="104"/>
      <c r="H39" s="104"/>
    </row>
    <row r="40" spans="1:8" x14ac:dyDescent="0.3">
      <c r="A40" s="4"/>
      <c r="B40" s="104"/>
      <c r="C40" s="104"/>
      <c r="D40" s="104"/>
      <c r="E40" s="104"/>
      <c r="F40" s="104"/>
      <c r="G40" s="104"/>
      <c r="H40" s="104"/>
    </row>
    <row r="41" spans="1:8" x14ac:dyDescent="0.3">
      <c r="A41" s="4"/>
      <c r="B41" s="104"/>
      <c r="C41" s="104"/>
      <c r="D41" s="104"/>
      <c r="E41" s="104"/>
      <c r="F41" s="104"/>
      <c r="G41" s="104"/>
      <c r="H41" s="104"/>
    </row>
    <row r="42" spans="1:8" x14ac:dyDescent="0.3">
      <c r="A42" s="4"/>
    </row>
    <row r="43" spans="1:8" x14ac:dyDescent="0.3">
      <c r="A43" s="4"/>
    </row>
    <row r="44" spans="1:8" x14ac:dyDescent="0.3">
      <c r="A44" s="4"/>
    </row>
    <row r="45" spans="1:8" x14ac:dyDescent="0.3">
      <c r="A45" s="4"/>
    </row>
    <row r="46" spans="1:8" x14ac:dyDescent="0.3">
      <c r="A46" s="4"/>
    </row>
    <row r="47" spans="1:8" x14ac:dyDescent="0.3">
      <c r="A47" s="4"/>
    </row>
    <row r="48" spans="1:8" x14ac:dyDescent="0.3">
      <c r="A48" s="4"/>
    </row>
    <row r="49" spans="1:1" x14ac:dyDescent="0.3">
      <c r="A49" s="4"/>
    </row>
    <row r="50" spans="1:1" x14ac:dyDescent="0.3">
      <c r="A50" s="4"/>
    </row>
    <row r="51" spans="1:1" x14ac:dyDescent="0.3">
      <c r="A51" s="4"/>
    </row>
    <row r="52" spans="1:1" x14ac:dyDescent="0.3">
      <c r="A52" s="4"/>
    </row>
    <row r="53" spans="1:1" x14ac:dyDescent="0.3">
      <c r="A53" s="4"/>
    </row>
    <row r="54" spans="1:1" x14ac:dyDescent="0.3">
      <c r="A54" s="4"/>
    </row>
    <row r="55" spans="1:1" x14ac:dyDescent="0.3">
      <c r="A55" s="4"/>
    </row>
    <row r="56" spans="1:1" x14ac:dyDescent="0.3">
      <c r="A56" s="4"/>
    </row>
    <row r="57" spans="1:1" x14ac:dyDescent="0.3">
      <c r="A57" s="4"/>
    </row>
    <row r="58" spans="1:1" x14ac:dyDescent="0.3">
      <c r="A58" s="4"/>
    </row>
  </sheetData>
  <mergeCells count="20">
    <mergeCell ref="B34:H34"/>
    <mergeCell ref="B35:H35"/>
    <mergeCell ref="B36:H36"/>
    <mergeCell ref="B37:H37"/>
    <mergeCell ref="A3:E3"/>
    <mergeCell ref="A19:C19"/>
    <mergeCell ref="B21:H21"/>
    <mergeCell ref="B23:H23"/>
    <mergeCell ref="B25:H25"/>
    <mergeCell ref="B26:H26"/>
    <mergeCell ref="B27:H27"/>
    <mergeCell ref="B28:H28"/>
    <mergeCell ref="B29:H29"/>
    <mergeCell ref="B30:H30"/>
    <mergeCell ref="B31:H31"/>
    <mergeCell ref="A2:E2"/>
    <mergeCell ref="B5:G5"/>
    <mergeCell ref="D18:E18"/>
    <mergeCell ref="B32:H32"/>
    <mergeCell ref="B33:H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C965F-2959-48C9-8CCE-05671675FD87}">
  <dimension ref="A1:L49"/>
  <sheetViews>
    <sheetView showGridLines="0" zoomScaleNormal="100" workbookViewId="0">
      <selection activeCell="L10" sqref="L10"/>
    </sheetView>
  </sheetViews>
  <sheetFormatPr defaultRowHeight="14.4" x14ac:dyDescent="0.3"/>
  <cols>
    <col min="1" max="1" width="7.44140625" customWidth="1"/>
    <col min="2" max="2" width="5.109375" customWidth="1"/>
    <col min="3" max="3" width="17.6640625" customWidth="1"/>
    <col min="4" max="4" width="11.88671875" customWidth="1"/>
    <col min="5" max="5" width="10.5546875" customWidth="1"/>
    <col min="6" max="8" width="11.5546875" customWidth="1"/>
    <col min="9" max="10" width="9.5546875" customWidth="1"/>
  </cols>
  <sheetData>
    <row r="1" spans="1:12" ht="15" customHeight="1" x14ac:dyDescent="0.3">
      <c r="A1" s="28" t="s">
        <v>0</v>
      </c>
      <c r="B1" s="28"/>
      <c r="C1" s="14"/>
    </row>
    <row r="3" spans="1:12" ht="21" customHeight="1" x14ac:dyDescent="0.3">
      <c r="A3" s="29" t="s">
        <v>18</v>
      </c>
      <c r="B3" s="29"/>
      <c r="C3" s="29"/>
      <c r="D3" s="29"/>
      <c r="E3" s="29"/>
    </row>
    <row r="4" spans="1:12" x14ac:dyDescent="0.3">
      <c r="D4" s="7"/>
      <c r="E4" s="7"/>
    </row>
    <row r="5" spans="1:12" ht="30" customHeight="1" x14ac:dyDescent="0.3">
      <c r="A5" s="68" t="s">
        <v>1</v>
      </c>
      <c r="B5" s="92" t="s">
        <v>85</v>
      </c>
      <c r="C5" s="92"/>
      <c r="D5" s="92"/>
      <c r="E5" s="92"/>
      <c r="F5" s="92"/>
      <c r="G5" s="92"/>
      <c r="H5" s="92"/>
      <c r="I5" s="8" t="s">
        <v>2</v>
      </c>
      <c r="J5" s="5" t="s">
        <v>19</v>
      </c>
    </row>
    <row r="7" spans="1:12" ht="43.2" x14ac:dyDescent="0.3">
      <c r="A7" s="30" t="s">
        <v>3</v>
      </c>
      <c r="B7" s="31" t="s">
        <v>4</v>
      </c>
      <c r="C7" s="32" t="s">
        <v>5</v>
      </c>
      <c r="D7" s="9" t="s">
        <v>36</v>
      </c>
      <c r="E7" s="9" t="s">
        <v>6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</row>
    <row r="8" spans="1:12" x14ac:dyDescent="0.3">
      <c r="A8" s="39">
        <v>250</v>
      </c>
      <c r="B8" s="39" t="s">
        <v>30</v>
      </c>
      <c r="C8" s="40" t="s">
        <v>69</v>
      </c>
      <c r="D8" s="3">
        <v>6.99</v>
      </c>
      <c r="E8" s="20">
        <f>(A8*D8)/1000</f>
        <v>1.7475000000000001</v>
      </c>
      <c r="F8" s="66">
        <v>530</v>
      </c>
      <c r="G8" s="66">
        <v>0</v>
      </c>
      <c r="H8" s="66">
        <v>92.5</v>
      </c>
      <c r="I8" s="66">
        <v>17.5</v>
      </c>
      <c r="J8" s="66">
        <v>0</v>
      </c>
      <c r="L8" s="38"/>
    </row>
    <row r="9" spans="1:12" x14ac:dyDescent="0.3">
      <c r="A9" s="1">
        <v>200</v>
      </c>
      <c r="B9" s="1" t="s">
        <v>30</v>
      </c>
      <c r="C9" s="2" t="s">
        <v>64</v>
      </c>
      <c r="D9" s="3">
        <v>0.99</v>
      </c>
      <c r="E9" s="20">
        <f t="shared" ref="E9:E20" si="0">(A9*D9)/1000</f>
        <v>0.19800000000000001</v>
      </c>
      <c r="F9" s="66">
        <v>246</v>
      </c>
      <c r="G9" s="66">
        <v>56.6</v>
      </c>
      <c r="H9" s="66">
        <v>2</v>
      </c>
      <c r="I9" s="66">
        <v>0</v>
      </c>
      <c r="J9" s="66">
        <v>5.4</v>
      </c>
      <c r="L9" s="37"/>
    </row>
    <row r="10" spans="1:12" x14ac:dyDescent="0.3">
      <c r="A10" s="1">
        <v>20</v>
      </c>
      <c r="B10" s="1" t="s">
        <v>30</v>
      </c>
      <c r="C10" s="2" t="s">
        <v>49</v>
      </c>
      <c r="D10" s="3">
        <v>3.98</v>
      </c>
      <c r="E10" s="20">
        <f t="shared" si="0"/>
        <v>7.959999999999999E-2</v>
      </c>
      <c r="F10" s="66">
        <v>14.4</v>
      </c>
      <c r="G10" s="66">
        <v>2.2599999999999998</v>
      </c>
      <c r="H10" s="66">
        <v>0.8</v>
      </c>
      <c r="I10" s="66">
        <v>0.12</v>
      </c>
      <c r="J10" s="66">
        <v>0.6</v>
      </c>
    </row>
    <row r="11" spans="1:12" x14ac:dyDescent="0.3">
      <c r="A11" s="1">
        <v>10</v>
      </c>
      <c r="B11" s="1" t="s">
        <v>30</v>
      </c>
      <c r="C11" s="2" t="s">
        <v>44</v>
      </c>
      <c r="D11" s="3">
        <v>3</v>
      </c>
      <c r="E11" s="20">
        <f t="shared" si="0"/>
        <v>0.03</v>
      </c>
      <c r="F11" s="66">
        <v>35.799999999999997</v>
      </c>
      <c r="G11" s="66">
        <v>3.5</v>
      </c>
      <c r="H11" s="66">
        <v>1.5</v>
      </c>
      <c r="I11" s="66">
        <v>1.3</v>
      </c>
      <c r="J11" s="66">
        <v>2.09</v>
      </c>
    </row>
    <row r="12" spans="1:12" x14ac:dyDescent="0.3">
      <c r="A12" s="1">
        <v>200</v>
      </c>
      <c r="B12" s="1" t="s">
        <v>20</v>
      </c>
      <c r="C12" s="2" t="s">
        <v>70</v>
      </c>
      <c r="D12" s="3">
        <v>1.99</v>
      </c>
      <c r="E12" s="20">
        <f t="shared" si="0"/>
        <v>0.39800000000000002</v>
      </c>
      <c r="F12" s="66">
        <v>60</v>
      </c>
      <c r="G12" s="66">
        <v>1</v>
      </c>
      <c r="H12" s="66">
        <v>0.8</v>
      </c>
      <c r="I12" s="66">
        <v>0</v>
      </c>
      <c r="J12" s="66">
        <v>0</v>
      </c>
    </row>
    <row r="13" spans="1:12" x14ac:dyDescent="0.3">
      <c r="A13" s="1">
        <v>10</v>
      </c>
      <c r="B13" s="1" t="s">
        <v>30</v>
      </c>
      <c r="C13" s="2" t="s">
        <v>45</v>
      </c>
      <c r="D13" s="3">
        <v>3.75</v>
      </c>
      <c r="E13" s="20">
        <f t="shared" si="0"/>
        <v>3.7499999999999999E-2</v>
      </c>
      <c r="F13" s="66">
        <v>4.4000000000000004</v>
      </c>
      <c r="G13" s="66">
        <v>0.44</v>
      </c>
      <c r="H13" s="66">
        <v>0.3</v>
      </c>
      <c r="I13" s="66">
        <v>0.1</v>
      </c>
      <c r="J13" s="66">
        <v>0.33</v>
      </c>
    </row>
    <row r="14" spans="1:12" x14ac:dyDescent="0.3">
      <c r="A14" s="1">
        <v>5</v>
      </c>
      <c r="B14" s="1" t="s">
        <v>30</v>
      </c>
      <c r="C14" s="2" t="s">
        <v>46</v>
      </c>
      <c r="D14" s="3">
        <v>3.8</v>
      </c>
      <c r="E14" s="20">
        <f t="shared" si="0"/>
        <v>1.9E-2</v>
      </c>
      <c r="F14" s="66">
        <v>15</v>
      </c>
      <c r="G14" s="66">
        <v>2.25</v>
      </c>
      <c r="H14" s="66">
        <v>0.5</v>
      </c>
      <c r="I14" s="66">
        <v>0.1</v>
      </c>
      <c r="J14" s="66">
        <v>1.3</v>
      </c>
    </row>
    <row r="15" spans="1:12" x14ac:dyDescent="0.3">
      <c r="A15" s="1">
        <v>9</v>
      </c>
      <c r="B15" s="1" t="s">
        <v>30</v>
      </c>
      <c r="C15" s="2" t="s">
        <v>24</v>
      </c>
      <c r="D15" s="3">
        <v>0.39</v>
      </c>
      <c r="E15" s="20">
        <f t="shared" si="0"/>
        <v>3.5100000000000001E-3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</row>
    <row r="16" spans="1:12" x14ac:dyDescent="0.3">
      <c r="A16" s="1">
        <v>30</v>
      </c>
      <c r="B16" s="1" t="s">
        <v>30</v>
      </c>
      <c r="C16" s="2" t="s">
        <v>47</v>
      </c>
      <c r="D16" s="3">
        <v>0.79</v>
      </c>
      <c r="E16" s="20">
        <f t="shared" si="0"/>
        <v>2.3700000000000002E-2</v>
      </c>
      <c r="F16" s="66">
        <v>7.5</v>
      </c>
      <c r="G16" s="66">
        <v>1.3</v>
      </c>
      <c r="H16" s="66">
        <v>0.2</v>
      </c>
      <c r="I16" s="66">
        <v>0</v>
      </c>
      <c r="J16" s="66">
        <v>0.8</v>
      </c>
    </row>
    <row r="17" spans="1:10" x14ac:dyDescent="0.3">
      <c r="A17" s="1">
        <v>30</v>
      </c>
      <c r="B17" s="67" t="s">
        <v>30</v>
      </c>
      <c r="C17" s="65" t="s">
        <v>65</v>
      </c>
      <c r="D17" s="3">
        <v>2.69</v>
      </c>
      <c r="E17" s="20">
        <f t="shared" si="0"/>
        <v>8.0700000000000008E-2</v>
      </c>
      <c r="F17" s="66">
        <v>5.7</v>
      </c>
      <c r="G17" s="66">
        <v>0.6</v>
      </c>
      <c r="H17" s="66">
        <v>0.5</v>
      </c>
      <c r="I17" s="66">
        <v>0.09</v>
      </c>
      <c r="J17" s="66">
        <v>0.3</v>
      </c>
    </row>
    <row r="18" spans="1:10" x14ac:dyDescent="0.3">
      <c r="A18" s="1">
        <v>10</v>
      </c>
      <c r="B18" s="67" t="s">
        <v>30</v>
      </c>
      <c r="C18" s="65" t="s">
        <v>66</v>
      </c>
      <c r="D18" s="3">
        <v>5.63</v>
      </c>
      <c r="E18" s="20">
        <f t="shared" si="0"/>
        <v>5.6299999999999996E-2</v>
      </c>
      <c r="F18" s="66">
        <v>5.4</v>
      </c>
      <c r="G18" s="66">
        <v>0.15</v>
      </c>
      <c r="H18" s="66">
        <v>0.54</v>
      </c>
      <c r="I18" s="66">
        <v>0.15</v>
      </c>
      <c r="J18" s="66">
        <v>0.69</v>
      </c>
    </row>
    <row r="19" spans="1:10" x14ac:dyDescent="0.3">
      <c r="A19" s="1">
        <v>50</v>
      </c>
      <c r="B19" s="1" t="s">
        <v>30</v>
      </c>
      <c r="C19" s="2" t="s">
        <v>60</v>
      </c>
      <c r="D19" s="3">
        <v>12.9</v>
      </c>
      <c r="E19" s="20">
        <f>(A19*D19)/1000</f>
        <v>0.64500000000000002</v>
      </c>
      <c r="F19" s="44">
        <v>10.5</v>
      </c>
      <c r="G19" s="44">
        <v>1.5</v>
      </c>
      <c r="H19" s="44">
        <v>0.2</v>
      </c>
      <c r="I19" s="44">
        <v>0.2</v>
      </c>
      <c r="J19" s="44">
        <v>1</v>
      </c>
    </row>
    <row r="20" spans="1:10" x14ac:dyDescent="0.3">
      <c r="A20" s="1">
        <v>50</v>
      </c>
      <c r="B20" s="1" t="s">
        <v>30</v>
      </c>
      <c r="C20" s="2" t="s">
        <v>48</v>
      </c>
      <c r="D20" s="3">
        <v>4.28</v>
      </c>
      <c r="E20" s="20">
        <f t="shared" si="0"/>
        <v>0.214</v>
      </c>
      <c r="F20" s="66">
        <v>89.9</v>
      </c>
      <c r="G20" s="66">
        <v>0</v>
      </c>
      <c r="H20" s="66">
        <v>0</v>
      </c>
      <c r="I20" s="66">
        <v>9.99</v>
      </c>
      <c r="J20" s="66">
        <v>0</v>
      </c>
    </row>
    <row r="21" spans="1:10" s="17" customFormat="1" ht="18.75" customHeight="1" x14ac:dyDescent="0.3">
      <c r="D21" s="33" t="s">
        <v>7</v>
      </c>
      <c r="E21" s="34">
        <f t="shared" ref="E21:J21" si="1">SUM(E8:E20)</f>
        <v>3.53281</v>
      </c>
      <c r="F21" s="35">
        <f t="shared" si="1"/>
        <v>1024.5999999999999</v>
      </c>
      <c r="G21" s="35">
        <f t="shared" si="1"/>
        <v>69.599999999999994</v>
      </c>
      <c r="H21" s="35">
        <f t="shared" si="1"/>
        <v>99.84</v>
      </c>
      <c r="I21" s="35">
        <f t="shared" si="1"/>
        <v>29.550000000000004</v>
      </c>
      <c r="J21" s="35">
        <f t="shared" si="1"/>
        <v>12.510000000000002</v>
      </c>
    </row>
    <row r="22" spans="1:10" s="18" customFormat="1" ht="18.75" customHeight="1" x14ac:dyDescent="0.25">
      <c r="D22" s="93" t="s">
        <v>53</v>
      </c>
      <c r="E22" s="94"/>
      <c r="F22" s="21">
        <f>F21/2</f>
        <v>512.29999999999995</v>
      </c>
      <c r="G22" s="22">
        <f t="shared" ref="G22:J22" si="2">G21/2</f>
        <v>34.799999999999997</v>
      </c>
      <c r="H22" s="22">
        <f t="shared" si="2"/>
        <v>49.92</v>
      </c>
      <c r="I22" s="22">
        <f t="shared" si="2"/>
        <v>14.775000000000002</v>
      </c>
      <c r="J22" s="22">
        <f t="shared" si="2"/>
        <v>6.2550000000000008</v>
      </c>
    </row>
    <row r="23" spans="1:10" x14ac:dyDescent="0.3">
      <c r="A23" s="96" t="s">
        <v>8</v>
      </c>
      <c r="B23" s="96"/>
      <c r="C23" s="96"/>
    </row>
    <row r="24" spans="1:10" ht="19.5" customHeight="1" x14ac:dyDescent="0.3"/>
    <row r="25" spans="1:10" ht="18" customHeight="1" x14ac:dyDescent="0.3">
      <c r="A25" s="82" t="s">
        <v>9</v>
      </c>
      <c r="B25" s="100" t="s">
        <v>50</v>
      </c>
      <c r="C25" s="100"/>
      <c r="D25" s="100"/>
      <c r="E25" s="100"/>
      <c r="F25" s="100"/>
      <c r="G25" s="100"/>
    </row>
    <row r="26" spans="1:10" ht="6.75" customHeight="1" x14ac:dyDescent="0.3">
      <c r="A26" s="83"/>
      <c r="B26" s="101"/>
      <c r="C26" s="101"/>
      <c r="D26" s="101"/>
      <c r="E26" s="101"/>
      <c r="F26" s="101"/>
      <c r="G26" s="101"/>
    </row>
    <row r="27" spans="1:10" ht="46.5" customHeight="1" x14ac:dyDescent="0.3">
      <c r="A27" s="82" t="s">
        <v>10</v>
      </c>
      <c r="B27" s="100" t="s">
        <v>73</v>
      </c>
      <c r="C27" s="100"/>
      <c r="D27" s="100"/>
      <c r="E27" s="100"/>
      <c r="F27" s="100"/>
      <c r="G27" s="101"/>
    </row>
    <row r="28" spans="1:10" ht="9" customHeight="1" x14ac:dyDescent="0.3">
      <c r="A28" s="82"/>
      <c r="B28" s="88"/>
      <c r="C28" s="88"/>
      <c r="D28" s="88"/>
      <c r="E28" s="88"/>
      <c r="F28" s="88"/>
      <c r="G28" s="101"/>
    </row>
    <row r="29" spans="1:10" ht="43.5" customHeight="1" x14ac:dyDescent="0.3">
      <c r="A29" s="82" t="s">
        <v>11</v>
      </c>
      <c r="B29" s="100" t="s">
        <v>71</v>
      </c>
      <c r="C29" s="100"/>
      <c r="D29" s="100"/>
      <c r="E29" s="100"/>
      <c r="F29" s="100"/>
      <c r="G29" s="101"/>
    </row>
    <row r="30" spans="1:10" ht="16.5" customHeight="1" x14ac:dyDescent="0.3">
      <c r="A30" s="83"/>
      <c r="B30" s="88"/>
      <c r="C30" s="88"/>
      <c r="D30" s="88"/>
      <c r="E30" s="88"/>
      <c r="F30" s="101"/>
      <c r="G30" s="101"/>
    </row>
    <row r="31" spans="1:10" ht="15.75" customHeight="1" x14ac:dyDescent="0.3">
      <c r="A31" s="84" t="s">
        <v>12</v>
      </c>
      <c r="B31" s="100" t="s">
        <v>72</v>
      </c>
      <c r="C31" s="100"/>
      <c r="D31" s="100"/>
      <c r="E31" s="100"/>
      <c r="F31" s="100"/>
      <c r="G31" s="101"/>
    </row>
    <row r="32" spans="1:10" ht="10.199999999999999" customHeight="1" x14ac:dyDescent="0.3">
      <c r="A32" s="84"/>
      <c r="B32" s="88"/>
      <c r="C32" s="88"/>
      <c r="D32" s="88"/>
      <c r="E32" s="88"/>
      <c r="F32" s="101"/>
      <c r="G32" s="101"/>
    </row>
    <row r="33" spans="1:10" ht="18.75" customHeight="1" x14ac:dyDescent="0.3">
      <c r="A33" s="84" t="s">
        <v>13</v>
      </c>
      <c r="B33" s="100" t="s">
        <v>51</v>
      </c>
      <c r="C33" s="100"/>
      <c r="D33" s="100"/>
      <c r="E33" s="100"/>
      <c r="F33" s="100"/>
      <c r="G33" s="101"/>
    </row>
    <row r="34" spans="1:10" ht="10.199999999999999" customHeight="1" x14ac:dyDescent="0.3">
      <c r="A34" s="84"/>
      <c r="B34" s="88"/>
      <c r="C34" s="88"/>
      <c r="D34" s="88"/>
      <c r="E34" s="88"/>
      <c r="F34" s="101"/>
      <c r="G34" s="101"/>
    </row>
    <row r="35" spans="1:10" ht="33" customHeight="1" x14ac:dyDescent="0.3">
      <c r="A35" s="84" t="s">
        <v>14</v>
      </c>
      <c r="B35" s="100" t="s">
        <v>52</v>
      </c>
      <c r="C35" s="100"/>
      <c r="D35" s="100"/>
      <c r="E35" s="100"/>
      <c r="F35" s="100"/>
      <c r="G35" s="101"/>
    </row>
    <row r="36" spans="1:10" ht="6.75" customHeight="1" x14ac:dyDescent="0.3">
      <c r="A36" s="84"/>
      <c r="B36" s="88"/>
      <c r="C36" s="88"/>
      <c r="D36" s="88"/>
      <c r="E36" s="88"/>
      <c r="F36" s="88"/>
      <c r="G36" s="101"/>
    </row>
    <row r="37" spans="1:10" ht="33" customHeight="1" x14ac:dyDescent="0.3">
      <c r="A37" s="84" t="s">
        <v>15</v>
      </c>
      <c r="B37" s="100" t="s">
        <v>75</v>
      </c>
      <c r="C37" s="100"/>
      <c r="D37" s="100"/>
      <c r="E37" s="100"/>
      <c r="F37" s="100"/>
      <c r="G37" s="101"/>
    </row>
    <row r="38" spans="1:10" ht="10.199999999999999" customHeight="1" x14ac:dyDescent="0.3">
      <c r="A38" s="84"/>
      <c r="B38" s="88"/>
      <c r="C38" s="88"/>
      <c r="D38" s="88"/>
      <c r="E38" s="88"/>
      <c r="F38" s="101"/>
      <c r="G38" s="101"/>
    </row>
    <row r="39" spans="1:10" ht="18.75" customHeight="1" x14ac:dyDescent="0.3">
      <c r="A39" s="84" t="s">
        <v>16</v>
      </c>
      <c r="B39" s="100" t="s">
        <v>84</v>
      </c>
      <c r="C39" s="100"/>
      <c r="D39" s="100"/>
      <c r="E39" s="100"/>
      <c r="F39" s="100"/>
      <c r="G39" s="101"/>
    </row>
    <row r="40" spans="1:10" x14ac:dyDescent="0.3">
      <c r="A40" s="4"/>
      <c r="B40" s="88"/>
      <c r="C40" s="88"/>
      <c r="D40" s="88"/>
      <c r="E40" s="88"/>
      <c r="F40" s="101"/>
      <c r="G40" s="88"/>
      <c r="H40" s="11"/>
      <c r="I40" s="11"/>
      <c r="J40" s="11"/>
    </row>
    <row r="41" spans="1:10" x14ac:dyDescent="0.3">
      <c r="A41" s="4"/>
      <c r="B41" s="101"/>
      <c r="C41" s="101"/>
      <c r="D41" s="101"/>
      <c r="E41" s="101"/>
      <c r="F41" s="101"/>
      <c r="G41" s="101"/>
    </row>
    <row r="42" spans="1:10" x14ac:dyDescent="0.3">
      <c r="A42" s="4"/>
    </row>
    <row r="43" spans="1:10" x14ac:dyDescent="0.3">
      <c r="A43" s="4"/>
      <c r="B43" s="97"/>
      <c r="C43" s="97"/>
      <c r="D43" s="97"/>
      <c r="E43" s="97"/>
    </row>
    <row r="44" spans="1:10" x14ac:dyDescent="0.3">
      <c r="A44" s="4"/>
    </row>
    <row r="45" spans="1:10" x14ac:dyDescent="0.3">
      <c r="A45" s="4"/>
      <c r="B45" s="97"/>
      <c r="C45" s="97"/>
      <c r="D45" s="97"/>
      <c r="E45" s="97"/>
    </row>
    <row r="46" spans="1:10" x14ac:dyDescent="0.3">
      <c r="A46" s="4"/>
    </row>
    <row r="47" spans="1:10" x14ac:dyDescent="0.3">
      <c r="A47" s="4"/>
      <c r="B47" s="91"/>
      <c r="C47" s="91"/>
      <c r="D47" s="91"/>
      <c r="E47" s="91"/>
    </row>
    <row r="48" spans="1:10" x14ac:dyDescent="0.3">
      <c r="A48" s="4"/>
    </row>
    <row r="49" spans="2:5" x14ac:dyDescent="0.3">
      <c r="B49" s="91"/>
      <c r="C49" s="91"/>
      <c r="D49" s="91"/>
      <c r="E49" s="91"/>
    </row>
  </sheetData>
  <mergeCells count="15">
    <mergeCell ref="B29:F29"/>
    <mergeCell ref="B31:F31"/>
    <mergeCell ref="B33:F33"/>
    <mergeCell ref="A23:C23"/>
    <mergeCell ref="B5:H5"/>
    <mergeCell ref="D22:E22"/>
    <mergeCell ref="B25:G25"/>
    <mergeCell ref="B27:F27"/>
    <mergeCell ref="B43:E43"/>
    <mergeCell ref="B45:E45"/>
    <mergeCell ref="B47:E47"/>
    <mergeCell ref="B49:E49"/>
    <mergeCell ref="B35:F35"/>
    <mergeCell ref="B39:F39"/>
    <mergeCell ref="B37:F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4FA2-3804-4DDC-9664-6CE1C66DE193}">
  <dimension ref="A1:J28"/>
  <sheetViews>
    <sheetView topLeftCell="A7" workbookViewId="0">
      <selection activeCell="A17" sqref="A17:C17"/>
    </sheetView>
  </sheetViews>
  <sheetFormatPr defaultRowHeight="14.4" x14ac:dyDescent="0.3"/>
  <cols>
    <col min="3" max="3" width="23.5546875" customWidth="1"/>
  </cols>
  <sheetData>
    <row r="1" spans="1:10" x14ac:dyDescent="0.3">
      <c r="A1" s="28" t="s">
        <v>0</v>
      </c>
      <c r="B1" s="28"/>
      <c r="C1" s="14"/>
    </row>
    <row r="3" spans="1:10" ht="21" x14ac:dyDescent="0.3">
      <c r="A3" s="29" t="s">
        <v>18</v>
      </c>
      <c r="B3" s="29"/>
      <c r="C3" s="29"/>
      <c r="D3" s="29"/>
      <c r="E3" s="29"/>
    </row>
    <row r="4" spans="1:10" x14ac:dyDescent="0.3">
      <c r="D4" s="7"/>
      <c r="E4" s="7"/>
    </row>
    <row r="5" spans="1:10" ht="15.6" x14ac:dyDescent="0.3">
      <c r="A5" s="68" t="s">
        <v>1</v>
      </c>
      <c r="B5" s="92" t="s">
        <v>83</v>
      </c>
      <c r="C5" s="92"/>
      <c r="D5" s="92"/>
      <c r="E5" s="92"/>
      <c r="F5" s="92"/>
      <c r="I5" s="16" t="s">
        <v>2</v>
      </c>
      <c r="J5" s="5" t="s">
        <v>19</v>
      </c>
    </row>
    <row r="7" spans="1:10" ht="43.2" x14ac:dyDescent="0.3">
      <c r="A7" s="41" t="s">
        <v>3</v>
      </c>
      <c r="B7" s="31" t="s">
        <v>4</v>
      </c>
      <c r="C7" s="32" t="s">
        <v>5</v>
      </c>
      <c r="D7" s="9" t="s">
        <v>36</v>
      </c>
      <c r="E7" s="80" t="s">
        <v>6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</row>
    <row r="8" spans="1:10" x14ac:dyDescent="0.3">
      <c r="A8" s="86">
        <v>200</v>
      </c>
      <c r="B8" s="70" t="s">
        <v>30</v>
      </c>
      <c r="C8" s="85" t="s">
        <v>76</v>
      </c>
      <c r="D8" s="71">
        <v>1.75</v>
      </c>
      <c r="E8" s="81">
        <v>0.35</v>
      </c>
      <c r="F8" s="44">
        <v>124</v>
      </c>
      <c r="G8" s="44">
        <v>35</v>
      </c>
      <c r="H8" s="44">
        <v>1</v>
      </c>
      <c r="I8" s="44">
        <v>0.2</v>
      </c>
      <c r="J8" s="44">
        <v>4.8</v>
      </c>
    </row>
    <row r="9" spans="1:10" x14ac:dyDescent="0.3">
      <c r="A9" s="86">
        <v>100</v>
      </c>
      <c r="B9" s="70" t="s">
        <v>30</v>
      </c>
      <c r="C9" s="73" t="s">
        <v>77</v>
      </c>
      <c r="D9" s="71">
        <v>4.58</v>
      </c>
      <c r="E9" s="81">
        <v>0.45800000000000002</v>
      </c>
      <c r="F9" s="44">
        <v>52</v>
      </c>
      <c r="G9" s="44">
        <v>0.7</v>
      </c>
      <c r="H9" s="44">
        <v>10.9</v>
      </c>
      <c r="I9" s="44">
        <v>0.2</v>
      </c>
      <c r="J9" s="44">
        <v>0</v>
      </c>
    </row>
    <row r="10" spans="1:10" x14ac:dyDescent="0.3">
      <c r="A10" s="86">
        <v>40</v>
      </c>
      <c r="B10" s="70" t="s">
        <v>30</v>
      </c>
      <c r="C10" s="73" t="s">
        <v>78</v>
      </c>
      <c r="D10" s="71">
        <v>13.96</v>
      </c>
      <c r="E10" s="81">
        <v>0.55840000000000001</v>
      </c>
      <c r="F10" s="44">
        <v>40</v>
      </c>
      <c r="G10" s="44">
        <v>40</v>
      </c>
      <c r="H10" s="44">
        <v>0</v>
      </c>
      <c r="I10" s="44">
        <v>0</v>
      </c>
      <c r="J10" s="44">
        <v>0</v>
      </c>
    </row>
    <row r="11" spans="1:10" x14ac:dyDescent="0.3">
      <c r="A11" s="87">
        <v>2</v>
      </c>
      <c r="B11" s="70" t="s">
        <v>30</v>
      </c>
      <c r="C11" s="73" t="s">
        <v>67</v>
      </c>
      <c r="D11" s="78">
        <v>3.1</v>
      </c>
      <c r="E11" s="81">
        <v>1.4500000000000001E-2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</row>
    <row r="12" spans="1:10" ht="28.8" x14ac:dyDescent="0.3">
      <c r="C12" s="74"/>
      <c r="D12" s="72" t="s">
        <v>7</v>
      </c>
      <c r="E12" s="42">
        <f>SUM(E8:E11)</f>
        <v>1.3809</v>
      </c>
      <c r="F12" s="75">
        <f>SUM(F8:F11)</f>
        <v>216</v>
      </c>
      <c r="G12" s="43">
        <f>SUM(G8:G11)</f>
        <v>75.7</v>
      </c>
      <c r="H12" s="43">
        <f>SUM(H8:H11)</f>
        <v>11.9</v>
      </c>
      <c r="I12" s="43">
        <f>SUM(I8:I11)</f>
        <v>0.4</v>
      </c>
      <c r="J12" s="43">
        <f>SUM(J8:J11)</f>
        <v>4.8</v>
      </c>
    </row>
    <row r="13" spans="1:10" ht="26.25" customHeight="1" x14ac:dyDescent="0.3">
      <c r="D13" s="98" t="s">
        <v>53</v>
      </c>
      <c r="E13" s="99"/>
      <c r="F13" s="21">
        <f>F12/2</f>
        <v>108</v>
      </c>
      <c r="G13" s="22">
        <f>G12/2</f>
        <v>37.85</v>
      </c>
      <c r="H13" s="22">
        <f>H12/2</f>
        <v>5.95</v>
      </c>
      <c r="I13" s="22">
        <f>I12/2</f>
        <v>0.2</v>
      </c>
      <c r="J13" s="22">
        <f>J12/2</f>
        <v>2.4</v>
      </c>
    </row>
    <row r="17" spans="1:7" x14ac:dyDescent="0.3">
      <c r="A17" s="96" t="s">
        <v>8</v>
      </c>
      <c r="B17" s="96"/>
      <c r="C17" s="96"/>
    </row>
    <row r="19" spans="1:7" x14ac:dyDescent="0.3">
      <c r="A19" s="4"/>
    </row>
    <row r="21" spans="1:7" ht="15" customHeight="1" x14ac:dyDescent="0.3">
      <c r="A21" s="6" t="s">
        <v>9</v>
      </c>
      <c r="B21" s="100" t="s">
        <v>81</v>
      </c>
      <c r="C21" s="100"/>
      <c r="D21" s="100"/>
      <c r="E21" s="100"/>
      <c r="F21" s="100"/>
      <c r="G21" s="100"/>
    </row>
    <row r="22" spans="1:7" x14ac:dyDescent="0.3">
      <c r="A22" s="6"/>
      <c r="B22" s="100"/>
      <c r="C22" s="100"/>
      <c r="D22" s="100"/>
      <c r="E22" s="100"/>
      <c r="F22" s="100"/>
      <c r="G22" s="100"/>
    </row>
    <row r="24" spans="1:7" x14ac:dyDescent="0.3">
      <c r="A24" s="6" t="s">
        <v>10</v>
      </c>
      <c r="B24" s="97" t="s">
        <v>82</v>
      </c>
      <c r="C24" s="97"/>
      <c r="D24" s="97"/>
      <c r="E24" s="97"/>
      <c r="F24" s="97"/>
      <c r="G24" s="97"/>
    </row>
    <row r="26" spans="1:7" x14ac:dyDescent="0.3">
      <c r="A26" s="4" t="s">
        <v>11</v>
      </c>
      <c r="B26" s="97" t="s">
        <v>79</v>
      </c>
      <c r="C26" s="97"/>
      <c r="D26" s="97"/>
      <c r="E26" s="97"/>
      <c r="F26" s="97"/>
      <c r="G26" s="97"/>
    </row>
    <row r="28" spans="1:7" x14ac:dyDescent="0.3">
      <c r="A28" s="4" t="s">
        <v>12</v>
      </c>
      <c r="B28" s="97" t="s">
        <v>80</v>
      </c>
      <c r="C28" s="97"/>
      <c r="D28" s="97"/>
      <c r="E28" s="97"/>
      <c r="F28" s="97"/>
      <c r="G28" s="97"/>
    </row>
  </sheetData>
  <mergeCells count="7">
    <mergeCell ref="B28:G28"/>
    <mergeCell ref="B21:G22"/>
    <mergeCell ref="B5:F5"/>
    <mergeCell ref="D13:E13"/>
    <mergeCell ref="A17:C17"/>
    <mergeCell ref="B24:G24"/>
    <mergeCell ref="B26:G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Total</vt:lpstr>
      <vt:lpstr>Sopa</vt:lpstr>
      <vt:lpstr>Prato principal</vt:lpstr>
      <vt:lpstr>Sobremesa nova</vt:lpstr>
    </vt:vector>
  </TitlesOfParts>
  <Company>M. E. - GEPE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Profírio</dc:creator>
  <cp:lastModifiedBy>Isabel Lamy - EHT Coimbra</cp:lastModifiedBy>
  <cp:lastPrinted>2023-02-24T09:39:34Z</cp:lastPrinted>
  <dcterms:created xsi:type="dcterms:W3CDTF">2019-12-10T16:17:30Z</dcterms:created>
  <dcterms:modified xsi:type="dcterms:W3CDTF">2023-03-14T17:01:17Z</dcterms:modified>
</cp:coreProperties>
</file>