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D:\Eco Cozinheiros_ABAE\William Henrique\"/>
    </mc:Choice>
  </mc:AlternateContent>
  <xr:revisionPtr revIDLastSave="0" documentId="13_ncr:1_{F98008D7-35F4-4E7D-AF1E-BBE4016AC138}" xr6:coauthVersionLast="36" xr6:coauthVersionMax="47" xr10:uidLastSave="{00000000-0000-0000-0000-000000000000}"/>
  <bookViews>
    <workbookView xWindow="240" yWindow="495" windowWidth="26400" windowHeight="15615" tabRatio="500" firstSheet="1" activeTab="6" xr2:uid="{00000000-000D-0000-FFFF-FFFF00000000}"/>
  </bookViews>
  <sheets>
    <sheet name="Produtos" sheetId="1" r:id="rId1"/>
    <sheet name="Sopa" sheetId="2" r:id="rId2"/>
    <sheet name="VET" sheetId="5" r:id="rId3"/>
    <sheet name="Prato Principal" sheetId="3" r:id="rId4"/>
    <sheet name="VET (2)" sheetId="6" r:id="rId5"/>
    <sheet name="Sobremesa" sheetId="4" r:id="rId6"/>
    <sheet name="VET (3)" sheetId="7" r:id="rId7"/>
  </sheets>
  <definedNames>
    <definedName name="DESCRICAO">Produtos!$B$5:$B$89</definedName>
    <definedName name="PRECO">Produtos!$B$5:$C$89</definedName>
    <definedName name="UNIDADE">Produtos!$B$5:$D$89</definedName>
  </definedNames>
  <calcPr calcId="191029"/>
  <extLst>
    <ext uri="smNativeData">
      <pm:revision xmlns:pm="smNativeData" day="1676328177" val="1060" rev="124" revOS="4" revMin="124" revMax="0"/>
      <pm:docPrefs xmlns:pm="smNativeData" id="1676328177" fixedDigits="0" showNotice="1" showFrameBounds="1" autoChart="1" recalcOnPrint="1" recalcOnCopy="1" finalRounding="1" compatTextArt="1" tab="567" useDefinedPrintRange="1" printArea="currentSheet"/>
      <pm:compatibility xmlns:pm="smNativeData" id="1676328177" overlapCells="1"/>
      <pm:defCurrency xmlns:pm="smNativeData" id="1676328177"/>
    </ext>
  </extLst>
</workbook>
</file>

<file path=xl/calcChain.xml><?xml version="1.0" encoding="utf-8"?>
<calcChain xmlns="http://schemas.openxmlformats.org/spreadsheetml/2006/main">
  <c r="K20" i="7" l="1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K21" i="7" s="1"/>
  <c r="K22" i="7" s="1"/>
  <c r="J10" i="7"/>
  <c r="J21" i="7" s="1"/>
  <c r="J22" i="7" s="1"/>
  <c r="I10" i="7"/>
  <c r="H10" i="7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K19" i="6" s="1"/>
  <c r="K20" i="6" s="1"/>
  <c r="J10" i="6"/>
  <c r="J19" i="6" s="1"/>
  <c r="J20" i="6" s="1"/>
  <c r="I10" i="6"/>
  <c r="H10" i="6"/>
  <c r="K12" i="5"/>
  <c r="K13" i="5"/>
  <c r="K14" i="5"/>
  <c r="K15" i="5"/>
  <c r="K16" i="5"/>
  <c r="K17" i="5"/>
  <c r="K18" i="5"/>
  <c r="K19" i="5"/>
  <c r="K20" i="5"/>
  <c r="K11" i="5"/>
  <c r="K10" i="5"/>
  <c r="J12" i="5"/>
  <c r="J13" i="5"/>
  <c r="J14" i="5"/>
  <c r="J15" i="5"/>
  <c r="J16" i="5"/>
  <c r="J17" i="5"/>
  <c r="J18" i="5"/>
  <c r="J19" i="5"/>
  <c r="J20" i="5"/>
  <c r="J11" i="5"/>
  <c r="J10" i="5"/>
  <c r="I12" i="5"/>
  <c r="I13" i="5"/>
  <c r="I14" i="5"/>
  <c r="I15" i="5"/>
  <c r="I16" i="5"/>
  <c r="I17" i="5"/>
  <c r="I18" i="5"/>
  <c r="I19" i="5"/>
  <c r="I20" i="5"/>
  <c r="I11" i="5"/>
  <c r="I10" i="5"/>
  <c r="H12" i="5"/>
  <c r="H13" i="5"/>
  <c r="H14" i="5"/>
  <c r="H15" i="5"/>
  <c r="H16" i="5"/>
  <c r="H17" i="5"/>
  <c r="H18" i="5"/>
  <c r="H19" i="5"/>
  <c r="H20" i="5"/>
  <c r="H11" i="5"/>
  <c r="H10" i="5"/>
  <c r="I21" i="7" l="1"/>
  <c r="I22" i="7" s="1"/>
  <c r="H21" i="7"/>
  <c r="H22" i="7" s="1"/>
  <c r="I19" i="6"/>
  <c r="I20" i="6" s="1"/>
  <c r="H19" i="6"/>
  <c r="H20" i="6" s="1"/>
  <c r="K21" i="5"/>
  <c r="K22" i="5" s="1"/>
  <c r="I21" i="5"/>
  <c r="I22" i="5" s="1"/>
  <c r="J21" i="5"/>
  <c r="J22" i="5" s="1"/>
  <c r="H21" i="5"/>
  <c r="H22" i="5" s="1"/>
  <c r="C28" i="2"/>
  <c r="C26" i="2"/>
  <c r="D26" i="2"/>
  <c r="E26" i="2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C22" i="4"/>
  <c r="E21" i="4"/>
  <c r="C21" i="4"/>
  <c r="C19" i="4"/>
  <c r="C18" i="4"/>
  <c r="C17" i="4"/>
  <c r="C16" i="4"/>
  <c r="C15" i="4"/>
  <c r="D14" i="4"/>
  <c r="E14" i="4" s="1"/>
  <c r="C14" i="4"/>
  <c r="D13" i="4"/>
  <c r="E13" i="4" s="1"/>
  <c r="C13" i="4"/>
  <c r="C12" i="4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2" i="3"/>
  <c r="C22" i="3"/>
  <c r="C21" i="3"/>
  <c r="C20" i="3"/>
  <c r="C19" i="3"/>
  <c r="C18" i="3"/>
  <c r="C17" i="3"/>
  <c r="C16" i="3"/>
  <c r="D15" i="3"/>
  <c r="E15" i="3" s="1"/>
  <c r="C15" i="3"/>
  <c r="D14" i="3"/>
  <c r="E14" i="3" s="1"/>
  <c r="C14" i="3"/>
  <c r="C13" i="3"/>
  <c r="D12" i="3"/>
  <c r="E12" i="3" s="1"/>
  <c r="C12" i="3"/>
  <c r="E30" i="2"/>
  <c r="D30" i="2"/>
  <c r="C30" i="2"/>
  <c r="E29" i="2"/>
  <c r="D29" i="2"/>
  <c r="C29" i="2"/>
  <c r="E28" i="2"/>
  <c r="D28" i="2"/>
  <c r="E27" i="2"/>
  <c r="D27" i="2"/>
  <c r="C27" i="2"/>
  <c r="E25" i="2"/>
  <c r="D25" i="2"/>
  <c r="C25" i="2"/>
  <c r="E23" i="2"/>
  <c r="C23" i="2"/>
  <c r="D22" i="2"/>
  <c r="E22" i="2" s="1"/>
  <c r="C22" i="2"/>
  <c r="C21" i="2"/>
  <c r="C20" i="2"/>
  <c r="D19" i="2"/>
  <c r="E19" i="2" s="1"/>
  <c r="C19" i="2"/>
  <c r="D18" i="2"/>
  <c r="E18" i="2" s="1"/>
  <c r="C18" i="2"/>
  <c r="C17" i="2"/>
  <c r="C16" i="2"/>
  <c r="C15" i="2"/>
  <c r="C14" i="2"/>
  <c r="C13" i="2"/>
  <c r="C12" i="2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D14" i="2" s="1"/>
  <c r="E14" i="2" s="1"/>
  <c r="C85" i="1"/>
  <c r="D21" i="3" s="1"/>
  <c r="E21" i="3" s="1"/>
  <c r="C84" i="1"/>
  <c r="C83" i="1"/>
  <c r="C82" i="1"/>
  <c r="C81" i="1"/>
  <c r="C80" i="1"/>
  <c r="C79" i="1"/>
  <c r="C78" i="1"/>
  <c r="C77" i="1"/>
  <c r="C76" i="1"/>
  <c r="C75" i="1"/>
  <c r="C74" i="1"/>
  <c r="D18" i="4" s="1"/>
  <c r="E18" i="4" s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D17" i="2" s="1"/>
  <c r="E17" i="2" s="1"/>
  <c r="C36" i="1"/>
  <c r="D19" i="4" s="1"/>
  <c r="E19" i="4" s="1"/>
  <c r="C35" i="1"/>
  <c r="C34" i="1"/>
  <c r="C33" i="1"/>
  <c r="D12" i="4" s="1"/>
  <c r="E12" i="4" s="1"/>
  <c r="C32" i="1"/>
  <c r="C31" i="1"/>
  <c r="C30" i="1"/>
  <c r="D18" i="3" s="1"/>
  <c r="E18" i="3" s="1"/>
  <c r="C29" i="1"/>
  <c r="D12" i="2" s="1"/>
  <c r="E12" i="2" s="1"/>
  <c r="C28" i="1"/>
  <c r="C27" i="1"/>
  <c r="C26" i="1"/>
  <c r="C25" i="1"/>
  <c r="C24" i="1"/>
  <c r="C23" i="1"/>
  <c r="C22" i="1"/>
  <c r="D16" i="4" s="1"/>
  <c r="E16" i="4" s="1"/>
  <c r="C21" i="1"/>
  <c r="D15" i="4" s="1"/>
  <c r="E15" i="4" s="1"/>
  <c r="C20" i="1"/>
  <c r="D20" i="3" s="1"/>
  <c r="E20" i="3" s="1"/>
  <c r="C19" i="1"/>
  <c r="C18" i="1"/>
  <c r="C17" i="1"/>
  <c r="C16" i="1"/>
  <c r="C15" i="1"/>
  <c r="C14" i="1"/>
  <c r="D17" i="4" s="1"/>
  <c r="E17" i="4" s="1"/>
  <c r="C13" i="1"/>
  <c r="D19" i="3" s="1"/>
  <c r="E19" i="3" s="1"/>
  <c r="C12" i="1"/>
  <c r="C11" i="1"/>
  <c r="C10" i="1"/>
  <c r="D16" i="3" s="1"/>
  <c r="E16" i="3" s="1"/>
  <c r="C9" i="1"/>
  <c r="D17" i="3" s="1"/>
  <c r="E17" i="3" s="1"/>
  <c r="C8" i="1"/>
  <c r="D16" i="2" s="1"/>
  <c r="E16" i="2" s="1"/>
  <c r="C7" i="1"/>
  <c r="D13" i="2" s="1"/>
  <c r="E13" i="2" s="1"/>
  <c r="C6" i="1"/>
  <c r="D15" i="2" s="1"/>
  <c r="E15" i="2" s="1"/>
  <c r="C5" i="1"/>
  <c r="D20" i="4" l="1"/>
  <c r="E20" i="4" s="1"/>
  <c r="J13" i="4" s="1"/>
  <c r="J14" i="4" s="1"/>
  <c r="D20" i="2"/>
  <c r="E20" i="2" s="1"/>
  <c r="D13" i="3"/>
  <c r="E13" i="3" s="1"/>
  <c r="J13" i="3" s="1"/>
  <c r="J14" i="3" s="1"/>
  <c r="D21" i="2"/>
  <c r="E21" i="2" s="1"/>
  <c r="J13" i="2" l="1"/>
  <c r="J14" i="2" s="1"/>
  <c r="M13" i="2" s="1"/>
  <c r="J15" i="3"/>
  <c r="M13" i="3"/>
  <c r="J15" i="4"/>
  <c r="M13" i="4"/>
  <c r="J15" i="2" l="1"/>
</calcChain>
</file>

<file path=xl/sharedStrings.xml><?xml version="1.0" encoding="utf-8"?>
<sst xmlns="http://schemas.openxmlformats.org/spreadsheetml/2006/main" count="494" uniqueCount="154">
  <si>
    <t>Produtos</t>
  </si>
  <si>
    <t>Fornecedor</t>
  </si>
  <si>
    <t>Descrição</t>
  </si>
  <si>
    <t>Preço s/iva</t>
  </si>
  <si>
    <t>Unidade</t>
  </si>
  <si>
    <t>IVA (%)</t>
  </si>
  <si>
    <t>preço (preencher)</t>
  </si>
  <si>
    <t>Jumbo</t>
  </si>
  <si>
    <t>Camarão</t>
  </si>
  <si>
    <t>Kg</t>
  </si>
  <si>
    <t>Cebola</t>
  </si>
  <si>
    <t>Tomate</t>
  </si>
  <si>
    <t>Continente</t>
  </si>
  <si>
    <t>Alho</t>
  </si>
  <si>
    <t>Coentros</t>
  </si>
  <si>
    <t>Azeite</t>
  </si>
  <si>
    <t>Lt</t>
  </si>
  <si>
    <t>Manteiga</t>
  </si>
  <si>
    <t xml:space="preserve">Farinha </t>
  </si>
  <si>
    <t>Pimenta</t>
  </si>
  <si>
    <t>Sal</t>
  </si>
  <si>
    <t>Pão</t>
  </si>
  <si>
    <t>El Corte Inglês</t>
  </si>
  <si>
    <t>Grelos</t>
  </si>
  <si>
    <t>Batatas</t>
  </si>
  <si>
    <t>continente</t>
  </si>
  <si>
    <t>Ovos</t>
  </si>
  <si>
    <t>Postas Bacalhau</t>
  </si>
  <si>
    <t>Vinagre</t>
  </si>
  <si>
    <t>Bicarbonato de Sódio</t>
  </si>
  <si>
    <t>Canela em pó</t>
  </si>
  <si>
    <t>Cardamomo</t>
  </si>
  <si>
    <t>Azeitonas</t>
  </si>
  <si>
    <t>Açúcar</t>
  </si>
  <si>
    <t>Água</t>
  </si>
  <si>
    <t>Leite</t>
  </si>
  <si>
    <t>Limão</t>
  </si>
  <si>
    <t xml:space="preserve">selection carnes </t>
  </si>
  <si>
    <t>batata ágria</t>
  </si>
  <si>
    <t>Óleo</t>
  </si>
  <si>
    <t xml:space="preserve">Farinha de Âmendoa </t>
  </si>
  <si>
    <t>Açucar Mascavado</t>
  </si>
  <si>
    <t>kg</t>
  </si>
  <si>
    <t>Figo seco</t>
  </si>
  <si>
    <t>Melaço</t>
  </si>
  <si>
    <t xml:space="preserve">laranja </t>
  </si>
  <si>
    <t>alho-francês</t>
  </si>
  <si>
    <t>couves</t>
  </si>
  <si>
    <t xml:space="preserve">beringela </t>
  </si>
  <si>
    <t>cebolinho</t>
  </si>
  <si>
    <t>espinafres</t>
  </si>
  <si>
    <t>funcho</t>
  </si>
  <si>
    <t>galinha</t>
  </si>
  <si>
    <t>ostra</t>
  </si>
  <si>
    <t>coelho</t>
  </si>
  <si>
    <t>robalo</t>
  </si>
  <si>
    <t>sardinha</t>
  </si>
  <si>
    <t>truta</t>
  </si>
  <si>
    <t>enguia</t>
  </si>
  <si>
    <t>Auchan</t>
  </si>
  <si>
    <t>tainha</t>
  </si>
  <si>
    <t>lampreia</t>
  </si>
  <si>
    <t>carapau</t>
  </si>
  <si>
    <t>dourada</t>
  </si>
  <si>
    <t>lentilha seca</t>
  </si>
  <si>
    <t>ervilha</t>
  </si>
  <si>
    <t xml:space="preserve">Batata doce laranja </t>
  </si>
  <si>
    <t>girassol</t>
  </si>
  <si>
    <t>lagosta</t>
  </si>
  <si>
    <t>búzios</t>
  </si>
  <si>
    <t>mexilhão</t>
  </si>
  <si>
    <t>lingueirão</t>
  </si>
  <si>
    <t>maçã</t>
  </si>
  <si>
    <t>pêra</t>
  </si>
  <si>
    <t>pato</t>
  </si>
  <si>
    <t>pêssego</t>
  </si>
  <si>
    <t>codorniz</t>
  </si>
  <si>
    <t xml:space="preserve">ameixa seca </t>
  </si>
  <si>
    <t>scontinente</t>
  </si>
  <si>
    <t>Agua</t>
  </si>
  <si>
    <t>lt</t>
  </si>
  <si>
    <t xml:space="preserve">figos secos </t>
  </si>
  <si>
    <t>tocinho</t>
  </si>
  <si>
    <t>uva passas</t>
  </si>
  <si>
    <t xml:space="preserve">mel </t>
  </si>
  <si>
    <t>farinha de trigo</t>
  </si>
  <si>
    <t>castanha</t>
  </si>
  <si>
    <t>frango</t>
  </si>
  <si>
    <t>El Cote Inglês</t>
  </si>
  <si>
    <t>Ostras</t>
  </si>
  <si>
    <t>Arroz</t>
  </si>
  <si>
    <t>Casa das Gaeiras</t>
  </si>
  <si>
    <t>Vinho tinto Casa das Gaeiras</t>
  </si>
  <si>
    <t>nozes</t>
  </si>
  <si>
    <t>couscous</t>
  </si>
  <si>
    <t>Cenoura</t>
  </si>
  <si>
    <t>Cavala</t>
  </si>
  <si>
    <t xml:space="preserve">Maçã Vermelha </t>
  </si>
  <si>
    <t>Salmão</t>
  </si>
  <si>
    <t>Romã</t>
  </si>
  <si>
    <t>Amido de Milho (Maizena)</t>
  </si>
  <si>
    <t>cão</t>
  </si>
  <si>
    <t xml:space="preserve">ECO Ementa </t>
  </si>
  <si>
    <t xml:space="preserve">Ficha Técnica Sopa </t>
  </si>
  <si>
    <t>Receita</t>
  </si>
  <si>
    <t>Sopa de Tomate e Maçã com Palha de Alho francês</t>
  </si>
  <si>
    <t>Nº de Porções</t>
  </si>
  <si>
    <t>Temp. Preparação</t>
  </si>
  <si>
    <t>Quantidade</t>
  </si>
  <si>
    <t>Preço Unit.</t>
  </si>
  <si>
    <t>Preço Total</t>
  </si>
  <si>
    <t>Observ.</t>
  </si>
  <si>
    <t>Custo</t>
  </si>
  <si>
    <t>P venda com IVA</t>
  </si>
  <si>
    <t>Preço unitário</t>
  </si>
  <si>
    <t>P venda sem IVA</t>
  </si>
  <si>
    <t>Food Cost</t>
  </si>
  <si>
    <t>Confeção (de cada prato)</t>
  </si>
  <si>
    <t>MISE-EN-PLACE (preparação necessária a realizar pelo técnico de laborátorio)</t>
  </si>
  <si>
    <t xml:space="preserve">Texturas de Cavala com Puré de Batata doce, Pickle de Maçã, Chips Casca de Batata, Azeite aromatizado e pó de Tomate </t>
  </si>
  <si>
    <t>Bolo de Azeite e Figo com Sorbet de Maçã e limão</t>
  </si>
  <si>
    <t>Observações</t>
  </si>
  <si>
    <t>Empratamento</t>
  </si>
  <si>
    <t>No centro do prato, colocar um aro pequeno e de forma redonda, dispor no seu interior a maçã e o tomate salteados. Retirar o aro e por cima colocar o alho francês frito. Verter a sopa com a ajuda de um bulle e à volta dos elementos centrais. Finalizar regando com umas gotas de azeite de coentros.</t>
  </si>
  <si>
    <t>As cascas da batata doce serão depois fritas para servir de base ao sorvet de maçã e limão.</t>
  </si>
  <si>
    <t>\</t>
  </si>
  <si>
    <t>1º Começar por amanhar a cavala e filetar.                     
2º Fazer um preparado para curar a cavala com 30% açúcar e 70% se Sal e colocar um dos dos filete no preparado.          
3º Colocar as cascas de tomate a desidratar para mais tarde triturar e fazer um o pó das cascas.              
4º Lavar muito bem e descascar a batata doce, envolver a batata em folha de alumínio e colocar no forno a assar aproximadamente a 180°.                     
5º Ferver a água com o sal e o vinagre com o objetivo de obtermos uma calda de pickle.    
6º Cortar a maçã finamente e colocar num saco de vacúo com a calda de pickle, selar o saco com a ajuda da máquina de vacúo.         
7º Aquecer bem o azeite, secar muito bem as espinhas que sobraram da cavala e colocar a fritar, lentamente no azeite para que assim se consiga dar um pouco do sabor das espinhas ao mesmo, no fim deixar o azeite arrefecer e reteficar temperos, juntar o azeite de peixe com o óleo de coentros anteriormente feito.   
8º Com as cascas de batata anterioremnte reservadas iremos, aquecer bem o óleo, secar muito bem as cascas e colocar a fritar para depois secarmos sobre papel absorvente.               
9º No fim da batata doce estar assada, retirar o papel de alumínio, e triturar numa liquidificadora até obter um puré liso, temperar com sal, pimenta e temperos a gosto, colocar num saco pasteleiro  e reservar.  
10º  Tendo em conta que as cascas do tomate já se encontram com 0% de húmidade elas estarão prontas para serem trituradas para fazer pó de tomate.          
11º Mais tarde com a outra metade das filetes de cavala que não foram para a cura iremos passá-las numa salmoura durante 20 minutos, seca-se bem  para depois com um massarico brasearmos ao filete dando assim uma outra texura da cavala.</t>
  </si>
  <si>
    <t xml:space="preserve">1º Começar por fazer mise-en-place cortando os legumes em mire-peux reservando as cascas da batata, do tomate e o que não for usado do alho francês.                                                                                                                                                                                          2º Fazer um caldo com algumas das cascas reservadas e deixar reduzir                                                                                                                                                                                       3ºFazer um refogado com os legumes em Mire-peux e refrescar com o caldo, juntar a maçã e o tomate e deixar cozinhar os legumes.                                                   4º Cortar a folha do alho francês em uma juliana bem fina, lavar muito bem e passar no amido de milho .                                                                                                                                                          5º Aquecer o óleo a 170° e fritar a juliana de alho francês e reservar           
6ºBringir os coentros        
7º Colocar o azeite numa zona refrigerada de forma a baiar a sua temperatura        
8º Juntar os coentros no azeite e triturar, escoar para um recipiente passando numa rede e reservar           
9º No fim do preparado da sopa já ter os legumes cozinhados, triturar com uma varinha mágica e retificar os temperos             
10º Cortar uma parte da Maçã e do tomate em Brunesa, e num sauté saltear e reservar. </t>
  </si>
  <si>
    <t>As cascas e os caroços da maçã são reservados para se produzir o sorvet de maçã e limão.
As cascas da batata vão ser utilizadas no empratamento do prato principal.</t>
  </si>
  <si>
    <t>Como ingredientes alergénios do prato temos os figos secos e a amêndoa.</t>
  </si>
  <si>
    <t xml:space="preserve">1- pré aquecer o forno a 180cº e molde a forma com gordura.                                                                            
2- Numa uma tigela, misture a farinha de amêndoa, as especiarias, o bicarbonato de sódio, o fermento em pó, as raspas de laranja e o sal. Em outra tigela, misturar o mel, os ovos e o azeite até  a mistura ficar homogénia.      
3- Misture os ingredientes húmidos com os secos.                                                                               
4- Despeje a massa na forma e coloque no forno por 45 minutos a 170°, depois de pronto o bolo tem que descansar 15 minutos dentro do forno.  
5-Cozinhar as cascas e os carfoços da maçã na calda do preparado do sorvet, coar e levar o praparado à máquina de bater os gelados, assim conseguimos a textura e temºperatura ideal. 
6- Polvolhar as cascas de batata doce frita com açúcar em pó e reservar.                                                                                                                                                                                  </t>
  </si>
  <si>
    <t>Alho-francês</t>
  </si>
  <si>
    <t>Batata ágria</t>
  </si>
  <si>
    <t>CÁLCULO VALOR ENERGÉTICO</t>
  </si>
  <si>
    <t>,</t>
  </si>
  <si>
    <t>RECEITA</t>
  </si>
  <si>
    <t>VET</t>
  </si>
  <si>
    <t>Nº PORÇÕES</t>
  </si>
  <si>
    <t xml:space="preserve">Ingrediente </t>
  </si>
  <si>
    <t>Quant. (g)</t>
  </si>
  <si>
    <t>Kcal por Refeição</t>
  </si>
  <si>
    <t>Lipidos (g) / Refeição</t>
  </si>
  <si>
    <t xml:space="preserve">Hidratos (g) / Refeição </t>
  </si>
  <si>
    <t>Proteína (g) / Refeição</t>
  </si>
  <si>
    <t xml:space="preserve">TOTAIS </t>
  </si>
  <si>
    <t>Total Refeição</t>
  </si>
  <si>
    <t xml:space="preserve">Total p/ pessoa </t>
  </si>
  <si>
    <t>Kcal</t>
  </si>
  <si>
    <t>Lípidos</t>
  </si>
  <si>
    <t>HC</t>
  </si>
  <si>
    <t>Prot</t>
  </si>
  <si>
    <t>140,81 Kcal</t>
  </si>
  <si>
    <t>94,25 Kcal</t>
  </si>
  <si>
    <t>95,4 Kcal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</si>
</sst>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_-* #,##0.00\ [$€-816]_-;\-* #,##0.00\ [$€-816]_-;_-* &quot;-&quot;??\ [$€-816]_-;_-@_-"/>
    <numFmt numFmtId="166" formatCode="0.000"/>
    <numFmt numFmtId="167" formatCode="#,##0.00\ &quot;€&quot;"/>
    <numFmt numFmtId="168" formatCode="0.0"/>
  </numFmts>
  <fonts count="15" x14ac:knownFonts="1"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4F2A2"/>
        <bgColor rgb="FFFFFFFF"/>
      </patternFill>
    </fill>
    <fill>
      <patternFill patternType="solid">
        <fgColor rgb="FFC4F2A2"/>
        <bgColor rgb="FFFFFFFF"/>
      </patternFill>
    </fill>
    <fill>
      <patternFill patternType="solid">
        <fgColor rgb="FFC4F2A2"/>
        <bgColor rgb="FFFFFFFF"/>
      </patternFill>
    </fill>
    <fill>
      <patternFill patternType="solid">
        <fgColor rgb="FFC4F2A2"/>
        <bgColor rgb="FFFFFFFF"/>
      </patternFill>
    </fill>
    <fill>
      <patternFill patternType="solid">
        <fgColor rgb="FFC4F2A2"/>
        <bgColor rgb="FFFFFFFF"/>
      </patternFill>
    </fill>
    <fill>
      <patternFill patternType="solid">
        <fgColor rgb="FFC4F2A2"/>
        <bgColor rgb="FFFFFFFF"/>
      </patternFill>
    </fill>
    <fill>
      <patternFill patternType="solid">
        <fgColor rgb="FFFFFFE0"/>
        <bgColor rgb="FFFFFFFF"/>
      </patternFill>
    </fill>
    <fill>
      <patternFill patternType="solid">
        <fgColor rgb="FFC4F2A2"/>
        <bgColor rgb="FFFFFFFF"/>
      </patternFill>
    </fill>
    <fill>
      <patternFill patternType="solid">
        <fgColor rgb="FFC4F2A2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919191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rgb="FFC4F2A2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rgb="FFC4F2A2"/>
        <bgColor rgb="FFFFFFFF"/>
      </patternFill>
    </fill>
    <fill>
      <patternFill patternType="solid">
        <fgColor rgb="FFFFFFE0"/>
        <bgColor rgb="FFFFFFFF"/>
      </patternFill>
    </fill>
    <fill>
      <patternFill patternType="solid">
        <fgColor rgb="FF5C7B33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hair">
        <color rgb="FF000000"/>
      </right>
      <top style="thick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1"/>
    <xf numFmtId="165" fontId="1" fillId="0" borderId="0" xfId="1" applyNumberFormat="1"/>
    <xf numFmtId="0" fontId="1" fillId="0" borderId="3" xfId="1" applyBorder="1"/>
    <xf numFmtId="0" fontId="1" fillId="0" borderId="4" xfId="1" applyBorder="1"/>
    <xf numFmtId="0" fontId="1" fillId="0" borderId="0" xfId="1" applyAlignment="1">
      <alignment horizontal="center" vertical="center"/>
    </xf>
    <xf numFmtId="166" fontId="1" fillId="0" borderId="0" xfId="1" applyNumberFormat="1"/>
    <xf numFmtId="165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 wrapText="1"/>
    </xf>
    <xf numFmtId="166" fontId="1" fillId="0" borderId="0" xfId="1" applyNumberFormat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65" fontId="4" fillId="3" borderId="18" xfId="0" applyNumberFormat="1" applyFont="1" applyFill="1" applyBorder="1"/>
    <xf numFmtId="165" fontId="4" fillId="4" borderId="19" xfId="0" applyNumberFormat="1" applyFont="1" applyFill="1" applyBorder="1"/>
    <xf numFmtId="9" fontId="4" fillId="5" borderId="20" xfId="0" applyNumberFormat="1" applyFont="1" applyFill="1" applyBorder="1"/>
    <xf numFmtId="165" fontId="4" fillId="6" borderId="21" xfId="0" applyNumberFormat="1" applyFont="1" applyFill="1" applyBorder="1" applyAlignment="1">
      <alignment horizontal="center" vertical="center"/>
    </xf>
    <xf numFmtId="165" fontId="4" fillId="7" borderId="22" xfId="0" applyNumberFormat="1" applyFont="1" applyFill="1" applyBorder="1" applyAlignment="1">
      <alignment horizontal="center" vertical="center"/>
    </xf>
    <xf numFmtId="165" fontId="4" fillId="8" borderId="23" xfId="0" applyNumberFormat="1" applyFont="1" applyFill="1" applyBorder="1" applyAlignment="1">
      <alignment horizontal="center" vertical="center"/>
    </xf>
    <xf numFmtId="0" fontId="3" fillId="19" borderId="49" xfId="1" applyFont="1" applyFill="1" applyBorder="1"/>
    <xf numFmtId="0" fontId="3" fillId="19" borderId="49" xfId="1" applyFont="1" applyFill="1" applyBorder="1" applyAlignment="1">
      <alignment horizontal="center" vertical="center"/>
    </xf>
    <xf numFmtId="0" fontId="5" fillId="0" borderId="50" xfId="1" applyFont="1" applyBorder="1"/>
    <xf numFmtId="165" fontId="5" fillId="20" borderId="51" xfId="1" applyNumberFormat="1" applyFont="1" applyFill="1" applyBorder="1"/>
    <xf numFmtId="0" fontId="5" fillId="0" borderId="50" xfId="1" applyFont="1" applyBorder="1" applyAlignment="1">
      <alignment horizontal="center"/>
    </xf>
    <xf numFmtId="0" fontId="6" fillId="0" borderId="50" xfId="2" applyNumberFormat="1" applyFont="1" applyBorder="1" applyAlignment="1">
      <alignment horizontal="center"/>
    </xf>
    <xf numFmtId="0" fontId="1" fillId="25" borderId="56" xfId="1" applyFont="1" applyFill="1" applyBorder="1" applyAlignment="1">
      <alignment horizontal="center" vertical="center"/>
    </xf>
    <xf numFmtId="0" fontId="1" fillId="10" borderId="36" xfId="1" applyFont="1" applyFill="1" applyBorder="1" applyAlignment="1">
      <alignment horizontal="center" vertical="center"/>
    </xf>
    <xf numFmtId="0" fontId="1" fillId="0" borderId="3" xfId="1" applyFont="1" applyBorder="1"/>
    <xf numFmtId="0" fontId="1" fillId="0" borderId="3" xfId="1" applyFont="1" applyBorder="1" applyAlignment="1">
      <alignment horizontal="center"/>
    </xf>
    <xf numFmtId="0" fontId="1" fillId="11" borderId="37" xfId="1" applyFont="1" applyFill="1" applyBorder="1" applyAlignment="1">
      <alignment horizontal="center"/>
    </xf>
    <xf numFmtId="0" fontId="1" fillId="0" borderId="39" xfId="1" applyFont="1" applyBorder="1"/>
    <xf numFmtId="0" fontId="1" fillId="0" borderId="40" xfId="1" applyFont="1" applyBorder="1"/>
    <xf numFmtId="0" fontId="1" fillId="0" borderId="50" xfId="1" applyFont="1" applyBorder="1" applyAlignment="1">
      <alignment horizontal="center" vertical="center" wrapText="1"/>
    </xf>
    <xf numFmtId="166" fontId="1" fillId="0" borderId="50" xfId="1" applyNumberFormat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165" fontId="1" fillId="0" borderId="50" xfId="1" applyNumberFormat="1" applyFont="1" applyBorder="1" applyAlignment="1">
      <alignment horizontal="center" vertical="center"/>
    </xf>
    <xf numFmtId="0" fontId="1" fillId="0" borderId="50" xfId="1" applyFont="1" applyBorder="1"/>
    <xf numFmtId="165" fontId="1" fillId="26" borderId="57" xfId="1" applyNumberFormat="1" applyFont="1" applyFill="1" applyBorder="1" applyAlignment="1">
      <alignment horizontal="center" vertical="center"/>
    </xf>
    <xf numFmtId="0" fontId="1" fillId="0" borderId="0" xfId="1" applyFont="1"/>
    <xf numFmtId="166" fontId="1" fillId="0" borderId="0" xfId="1" applyNumberFormat="1" applyFont="1"/>
    <xf numFmtId="0" fontId="1" fillId="0" borderId="5" xfId="1" applyFont="1" applyBorder="1" applyAlignment="1">
      <alignment horizontal="center" vertical="center" wrapText="1"/>
    </xf>
    <xf numFmtId="166" fontId="1" fillId="0" borderId="26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65" fontId="1" fillId="0" borderId="26" xfId="1" applyNumberFormat="1" applyFont="1" applyBorder="1" applyAlignment="1">
      <alignment horizontal="center" vertical="center"/>
    </xf>
    <xf numFmtId="0" fontId="1" fillId="0" borderId="29" xfId="1" applyFont="1" applyBorder="1"/>
    <xf numFmtId="0" fontId="1" fillId="0" borderId="25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/>
    </xf>
    <xf numFmtId="165" fontId="1" fillId="9" borderId="27" xfId="1" applyNumberFormat="1" applyFont="1" applyFill="1" applyBorder="1" applyAlignment="1">
      <alignment horizontal="center" vertical="center"/>
    </xf>
    <xf numFmtId="165" fontId="1" fillId="0" borderId="28" xfId="1" applyNumberFormat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 wrapText="1"/>
    </xf>
    <xf numFmtId="166" fontId="1" fillId="0" borderId="31" xfId="1" applyNumberFormat="1" applyFont="1" applyBorder="1" applyAlignment="1">
      <alignment horizontal="center" vertical="center"/>
    </xf>
    <xf numFmtId="165" fontId="1" fillId="0" borderId="24" xfId="1" applyNumberFormat="1" applyFont="1" applyBorder="1" applyAlignment="1">
      <alignment horizontal="center" vertical="center"/>
    </xf>
    <xf numFmtId="165" fontId="1" fillId="0" borderId="32" xfId="1" applyNumberFormat="1" applyFont="1" applyBorder="1" applyAlignment="1">
      <alignment horizontal="center" vertical="center"/>
    </xf>
    <xf numFmtId="0" fontId="1" fillId="0" borderId="33" xfId="1" applyFont="1" applyBorder="1"/>
    <xf numFmtId="0" fontId="1" fillId="0" borderId="34" xfId="1" applyFont="1" applyBorder="1" applyAlignment="1">
      <alignment horizontal="center" vertical="center" wrapText="1"/>
    </xf>
    <xf numFmtId="166" fontId="1" fillId="0" borderId="28" xfId="1" applyNumberFormat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 wrapText="1"/>
    </xf>
    <xf numFmtId="166" fontId="1" fillId="0" borderId="24" xfId="1" applyNumberFormat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6" fontId="1" fillId="0" borderId="32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32" xfId="1" applyFont="1" applyBorder="1" applyAlignment="1">
      <alignment horizontal="center" vertical="center" wrapText="1"/>
    </xf>
    <xf numFmtId="166" fontId="1" fillId="0" borderId="38" xfId="1" applyNumberFormat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165" fontId="1" fillId="0" borderId="38" xfId="1" applyNumberFormat="1" applyFont="1" applyBorder="1" applyAlignment="1">
      <alignment horizontal="center" vertical="center"/>
    </xf>
    <xf numFmtId="166" fontId="1" fillId="0" borderId="25" xfId="1" applyNumberFormat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165" fontId="1" fillId="0" borderId="25" xfId="1" applyNumberFormat="1" applyFont="1" applyBorder="1" applyAlignment="1">
      <alignment horizontal="center" vertical="center"/>
    </xf>
    <xf numFmtId="165" fontId="1" fillId="0" borderId="35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166" fontId="1" fillId="0" borderId="0" xfId="1" applyNumberFormat="1" applyFont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0" fontId="2" fillId="12" borderId="41" xfId="1" applyFont="1" applyFill="1" applyBorder="1" applyAlignment="1">
      <alignment horizontal="center"/>
    </xf>
    <xf numFmtId="0" fontId="0" fillId="13" borderId="42" xfId="0" applyFill="1" applyBorder="1" applyAlignment="1">
      <alignment horizontal="center"/>
    </xf>
    <xf numFmtId="0" fontId="1" fillId="0" borderId="0" xfId="1"/>
    <xf numFmtId="0" fontId="10" fillId="21" borderId="52" xfId="1" applyFont="1" applyFill="1" applyBorder="1" applyAlignment="1">
      <alignment horizontal="center" vertical="center"/>
    </xf>
    <xf numFmtId="0" fontId="10" fillId="22" borderId="53" xfId="1" applyFont="1" applyFill="1" applyBorder="1" applyAlignment="1">
      <alignment horizontal="center" vertical="center"/>
    </xf>
    <xf numFmtId="0" fontId="10" fillId="23" borderId="54" xfId="1" applyFont="1" applyFill="1" applyBorder="1" applyAlignment="1">
      <alignment horizontal="center" vertical="center"/>
    </xf>
    <xf numFmtId="0" fontId="10" fillId="24" borderId="55" xfId="1" applyFont="1" applyFill="1" applyBorder="1"/>
    <xf numFmtId="0" fontId="1" fillId="0" borderId="0" xfId="1" applyFont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5" xfId="1" applyFont="1" applyBorder="1"/>
    <xf numFmtId="0" fontId="10" fillId="14" borderId="43" xfId="1" applyFont="1" applyFill="1" applyBorder="1" applyAlignment="1">
      <alignment horizontal="center" vertical="center"/>
    </xf>
    <xf numFmtId="0" fontId="10" fillId="15" borderId="44" xfId="1" applyFont="1" applyFill="1" applyBorder="1" applyAlignment="1">
      <alignment horizontal="center" vertical="center"/>
    </xf>
    <xf numFmtId="0" fontId="10" fillId="16" borderId="45" xfId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/>
    </xf>
    <xf numFmtId="0" fontId="8" fillId="0" borderId="38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13" xfId="1" applyFont="1" applyBorder="1" applyAlignment="1">
      <alignment horizontal="left" vertical="top"/>
    </xf>
    <xf numFmtId="0" fontId="8" fillId="0" borderId="26" xfId="1" applyFont="1" applyBorder="1" applyAlignment="1">
      <alignment horizontal="left" vertical="top"/>
    </xf>
    <xf numFmtId="0" fontId="8" fillId="0" borderId="2" xfId="1" applyFont="1" applyBorder="1" applyAlignment="1">
      <alignment horizontal="left" vertical="top"/>
    </xf>
    <xf numFmtId="0" fontId="8" fillId="0" borderId="33" xfId="1" applyFont="1" applyBorder="1" applyAlignment="1">
      <alignment horizontal="left" vertical="top"/>
    </xf>
    <xf numFmtId="0" fontId="2" fillId="0" borderId="25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2" fillId="0" borderId="24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38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26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3" xfId="1" applyFont="1" applyBorder="1" applyAlignment="1">
      <alignment vertical="top" wrapText="1"/>
    </xf>
    <xf numFmtId="0" fontId="4" fillId="2" borderId="6" xfId="1" applyFont="1" applyFill="1" applyBorder="1" applyAlignment="1">
      <alignment horizontal="center" vertical="center"/>
    </xf>
    <xf numFmtId="165" fontId="4" fillId="2" borderId="6" xfId="1" applyNumberFormat="1" applyFont="1" applyFill="1" applyBorder="1" applyAlignment="1">
      <alignment horizontal="left" vertical="center"/>
    </xf>
    <xf numFmtId="0" fontId="3" fillId="17" borderId="46" xfId="1" applyFont="1" applyFill="1" applyBorder="1" applyAlignment="1">
      <alignment horizontal="center" vertical="center" wrapText="1"/>
    </xf>
    <xf numFmtId="0" fontId="3" fillId="18" borderId="47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top" wrapText="1"/>
    </xf>
    <xf numFmtId="0" fontId="1" fillId="0" borderId="38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1" fillId="0" borderId="13" xfId="1" applyFont="1" applyBorder="1" applyAlignment="1">
      <alignment horizontal="left" vertical="top" wrapText="1"/>
    </xf>
    <xf numFmtId="0" fontId="1" fillId="0" borderId="26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33" xfId="1" applyFont="1" applyBorder="1" applyAlignment="1">
      <alignment horizontal="left" vertical="top" wrapText="1"/>
    </xf>
    <xf numFmtId="0" fontId="6" fillId="0" borderId="25" xfId="1" applyFont="1" applyBorder="1" applyAlignment="1">
      <alignment horizontal="center"/>
    </xf>
    <xf numFmtId="0" fontId="6" fillId="0" borderId="4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0" fillId="17" borderId="46" xfId="1" applyFont="1" applyFill="1" applyBorder="1" applyAlignment="1">
      <alignment horizontal="center" vertical="center"/>
    </xf>
    <xf numFmtId="0" fontId="10" fillId="27" borderId="58" xfId="1" applyFont="1" applyFill="1" applyBorder="1" applyAlignment="1">
      <alignment horizontal="center" vertical="center"/>
    </xf>
    <xf numFmtId="0" fontId="9" fillId="0" borderId="24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9" fillId="0" borderId="38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13" xfId="1" applyFont="1" applyBorder="1" applyAlignment="1">
      <alignment horizontal="left" vertical="top"/>
    </xf>
    <xf numFmtId="0" fontId="9" fillId="0" borderId="26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3" xfId="1" applyFont="1" applyBorder="1" applyAlignment="1">
      <alignment horizontal="left" vertical="top"/>
    </xf>
    <xf numFmtId="0" fontId="1" fillId="0" borderId="25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24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8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3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3" xfId="1" applyBorder="1" applyAlignment="1">
      <alignment horizontal="center"/>
    </xf>
    <xf numFmtId="0" fontId="9" fillId="0" borderId="24" xfId="1" applyFont="1" applyBorder="1" applyAlignment="1">
      <alignment horizontal="left" vertical="top" wrapText="1" shrinkToFit="1"/>
    </xf>
    <xf numFmtId="0" fontId="1" fillId="0" borderId="1" xfId="1" applyFont="1" applyBorder="1" applyAlignment="1">
      <alignment horizontal="left" vertical="top" wrapText="1" shrinkToFit="1"/>
    </xf>
    <xf numFmtId="0" fontId="1" fillId="0" borderId="38" xfId="1" applyFont="1" applyBorder="1" applyAlignment="1">
      <alignment horizontal="left" vertical="top" wrapText="1" shrinkToFit="1"/>
    </xf>
    <xf numFmtId="0" fontId="1" fillId="0" borderId="5" xfId="1" applyFont="1" applyBorder="1" applyAlignment="1">
      <alignment horizontal="left" vertical="top" wrapText="1" shrinkToFit="1"/>
    </xf>
    <xf numFmtId="0" fontId="1" fillId="0" borderId="0" xfId="1" applyFont="1" applyAlignment="1">
      <alignment horizontal="left" vertical="top" wrapText="1" shrinkToFit="1"/>
    </xf>
    <xf numFmtId="0" fontId="1" fillId="0" borderId="13" xfId="1" applyFont="1" applyBorder="1" applyAlignment="1">
      <alignment horizontal="left" vertical="top" wrapText="1" shrinkToFit="1"/>
    </xf>
    <xf numFmtId="0" fontId="1" fillId="0" borderId="26" xfId="1" applyFont="1" applyBorder="1" applyAlignment="1">
      <alignment horizontal="left" vertical="top" wrapText="1" shrinkToFit="1"/>
    </xf>
    <xf numFmtId="0" fontId="1" fillId="0" borderId="2" xfId="1" applyFont="1" applyBorder="1" applyAlignment="1">
      <alignment horizontal="left" vertical="top" wrapText="1" shrinkToFit="1"/>
    </xf>
    <xf numFmtId="0" fontId="1" fillId="0" borderId="33" xfId="1" applyFont="1" applyBorder="1" applyAlignment="1">
      <alignment horizontal="left" vertical="top" wrapText="1" shrinkToFit="1"/>
    </xf>
    <xf numFmtId="0" fontId="7" fillId="0" borderId="24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7" fillId="0" borderId="38" xfId="1" applyFont="1" applyBorder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13" xfId="1" applyFont="1" applyBorder="1" applyAlignment="1">
      <alignment horizontal="left" vertical="top"/>
    </xf>
    <xf numFmtId="0" fontId="7" fillId="0" borderId="26" xfId="1" applyFont="1" applyBorder="1" applyAlignment="1">
      <alignment horizontal="left" vertical="top"/>
    </xf>
    <xf numFmtId="0" fontId="7" fillId="0" borderId="2" xfId="1" applyFont="1" applyBorder="1" applyAlignment="1">
      <alignment horizontal="left" vertical="top"/>
    </xf>
    <xf numFmtId="0" fontId="7" fillId="0" borderId="33" xfId="1" applyFont="1" applyBorder="1" applyAlignment="1">
      <alignment horizontal="left" vertical="top"/>
    </xf>
    <xf numFmtId="0" fontId="1" fillId="0" borderId="25" xfId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Font="1" applyAlignment="1">
      <alignment horizontal="center" wrapText="1"/>
    </xf>
    <xf numFmtId="0" fontId="1" fillId="0" borderId="13" xfId="1" applyFont="1" applyBorder="1" applyAlignment="1">
      <alignment horizontal="center" wrapText="1"/>
    </xf>
    <xf numFmtId="0" fontId="1" fillId="0" borderId="5" xfId="1" applyFont="1" applyBorder="1" applyAlignment="1">
      <alignment wrapText="1"/>
    </xf>
    <xf numFmtId="167" fontId="14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1" fillId="28" borderId="0" xfId="0" applyFont="1" applyFill="1" applyAlignment="1" applyProtection="1">
      <alignment horizontal="left" vertical="center" wrapText="1"/>
      <protection locked="0"/>
    </xf>
    <xf numFmtId="0" fontId="13" fillId="28" borderId="0" xfId="0" applyFont="1" applyFill="1" applyAlignment="1" applyProtection="1">
      <alignment vertical="center" wrapText="1"/>
      <protection locked="0"/>
    </xf>
    <xf numFmtId="167" fontId="12" fillId="0" borderId="0" xfId="0" applyNumberFormat="1" applyFont="1" applyAlignment="1">
      <alignment horizontal="right" vertical="center" wrapText="1"/>
    </xf>
    <xf numFmtId="0" fontId="11" fillId="28" borderId="0" xfId="0" applyFont="1" applyFill="1" applyAlignment="1">
      <alignment horizontal="center" vertical="center" wrapText="1"/>
    </xf>
    <xf numFmtId="0" fontId="0" fillId="0" borderId="59" xfId="0" applyBorder="1"/>
    <xf numFmtId="167" fontId="11" fillId="29" borderId="61" xfId="0" applyNumberFormat="1" applyFont="1" applyFill="1" applyBorder="1" applyAlignment="1">
      <alignment horizontal="center" vertical="center" wrapText="1"/>
    </xf>
    <xf numFmtId="167" fontId="11" fillId="29" borderId="62" xfId="0" applyNumberFormat="1" applyFont="1" applyFill="1" applyBorder="1" applyAlignment="1">
      <alignment horizontal="center" vertical="center" wrapText="1"/>
    </xf>
    <xf numFmtId="0" fontId="11" fillId="29" borderId="61" xfId="0" applyFont="1" applyFill="1" applyBorder="1" applyAlignment="1">
      <alignment horizontal="center" vertical="center" wrapText="1"/>
    </xf>
    <xf numFmtId="167" fontId="11" fillId="29" borderId="60" xfId="0" applyNumberFormat="1" applyFont="1" applyFill="1" applyBorder="1" applyAlignment="1">
      <alignment horizontal="center" vertical="center" wrapText="1"/>
    </xf>
    <xf numFmtId="1" fontId="0" fillId="0" borderId="64" xfId="0" applyNumberFormat="1" applyBorder="1" applyAlignment="1" applyProtection="1">
      <alignment horizontal="center" vertical="center" wrapText="1"/>
      <protection locked="0"/>
    </xf>
    <xf numFmtId="168" fontId="0" fillId="0" borderId="63" xfId="0" applyNumberFormat="1" applyBorder="1" applyAlignment="1">
      <alignment horizontal="center" vertical="center" wrapText="1"/>
    </xf>
    <xf numFmtId="168" fontId="0" fillId="0" borderId="64" xfId="0" applyNumberFormat="1" applyBorder="1" applyAlignment="1">
      <alignment horizontal="center" vertical="center" wrapText="1"/>
    </xf>
    <xf numFmtId="168" fontId="0" fillId="0" borderId="65" xfId="0" applyNumberForma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2" fontId="12" fillId="0" borderId="70" xfId="0" applyNumberFormat="1" applyFont="1" applyBorder="1" applyAlignment="1">
      <alignment horizontal="center" vertical="center"/>
    </xf>
    <xf numFmtId="2" fontId="12" fillId="0" borderId="73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2" fontId="12" fillId="0" borderId="75" xfId="0" applyNumberFormat="1" applyFont="1" applyBorder="1" applyAlignment="1">
      <alignment horizontal="center" vertical="center"/>
    </xf>
    <xf numFmtId="2" fontId="12" fillId="0" borderId="7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42" xfId="0" applyBorder="1"/>
    <xf numFmtId="1" fontId="0" fillId="0" borderId="66" xfId="0" applyNumberFormat="1" applyBorder="1" applyAlignment="1" applyProtection="1">
      <alignment horizontal="center" vertical="center" wrapText="1"/>
      <protection locked="0"/>
    </xf>
    <xf numFmtId="0" fontId="11" fillId="29" borderId="68" xfId="0" applyFont="1" applyFill="1" applyBorder="1" applyAlignment="1">
      <alignment horizontal="center" vertical="center" wrapText="1"/>
    </xf>
    <xf numFmtId="0" fontId="1" fillId="0" borderId="80" xfId="1" applyFont="1" applyBorder="1" applyAlignment="1">
      <alignment horizontal="center" vertical="center" wrapText="1"/>
    </xf>
    <xf numFmtId="166" fontId="1" fillId="0" borderId="64" xfId="1" applyNumberFormat="1" applyFont="1" applyBorder="1" applyAlignment="1">
      <alignment horizontal="center" vertical="center"/>
    </xf>
    <xf numFmtId="0" fontId="1" fillId="0" borderId="81" xfId="1" applyFont="1" applyBorder="1" applyAlignment="1">
      <alignment horizontal="center" vertical="center" wrapText="1"/>
    </xf>
    <xf numFmtId="166" fontId="1" fillId="0" borderId="67" xfId="1" applyNumberFormat="1" applyFont="1" applyBorder="1" applyAlignment="1">
      <alignment horizontal="center" vertical="center"/>
    </xf>
    <xf numFmtId="1" fontId="0" fillId="0" borderId="79" xfId="0" applyNumberFormat="1" applyBorder="1" applyAlignment="1" applyProtection="1">
      <alignment horizontal="center" vertical="center" wrapText="1"/>
      <protection locked="0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166" fontId="1" fillId="0" borderId="66" xfId="1" applyNumberFormat="1" applyFont="1" applyBorder="1" applyAlignment="1">
      <alignment horizontal="center" vertical="center"/>
    </xf>
    <xf numFmtId="166" fontId="1" fillId="0" borderId="79" xfId="1" applyNumberFormat="1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85" xfId="1" applyFont="1" applyBorder="1" applyAlignment="1">
      <alignment horizontal="center" vertical="center" wrapText="1"/>
    </xf>
    <xf numFmtId="0" fontId="1" fillId="0" borderId="86" xfId="1" applyFont="1" applyBorder="1" applyAlignment="1">
      <alignment horizontal="center" vertical="center" wrapText="1"/>
    </xf>
    <xf numFmtId="166" fontId="1" fillId="0" borderId="3" xfId="1" applyNumberFormat="1" applyFont="1" applyBorder="1" applyAlignment="1">
      <alignment horizontal="center" vertical="center"/>
    </xf>
    <xf numFmtId="166" fontId="1" fillId="0" borderId="39" xfId="1" applyNumberFormat="1" applyFont="1" applyBorder="1" applyAlignment="1">
      <alignment horizontal="center" vertical="center"/>
    </xf>
  </cellXfs>
  <cellStyles count="5">
    <cellStyle name="Moeda" xfId="4" builtinId="4" customBuiltin="1"/>
    <cellStyle name="Moeda 2" xfId="3" xr:uid="{00000000-0005-0000-0000-000003000000}"/>
    <cellStyle name="Normal" xfId="0" builtinId="0" customBuiltin="1"/>
    <cellStyle name="Normal 2" xfId="1" xr:uid="{00000000-0005-0000-0000-000001000000}"/>
    <cellStyle name="Percentagem 2" xfId="2" xr:uid="{00000000-0005-0000-0000-000002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76328177" count="1">
        <pm:charStyle name="Normal" fontId="0" Id="1"/>
      </pm:charStyles>
      <pm:colors xmlns:pm="smNativeData" id="1676328177" count="5">
        <pm:color name="Cor 24" rgb="AEAAAA"/>
        <pm:color name="Cor 25" rgb="919191"/>
        <pm:color name="Cor 26" rgb="FFFFE0"/>
        <pm:color name="Cor 27" rgb="5C7B33"/>
        <pm:color name="Cor 28" rgb="C4F2A2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743585</xdr:colOff>
      <xdr:row>1</xdr:row>
      <xdr:rowOff>12700</xdr:rowOff>
    </xdr:to>
    <xdr:pic>
      <xdr:nvPicPr>
        <xdr:cNvPr id="3" name="Imagem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8bzqYxMAAAAlAAAAEQAAAA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AAAAAABAAAAAQAAAEIAjwEAAAAAAAAAACALAACSAQ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8480" cy="25527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 fLocksWithSheet="0"/>
  </xdr:twoCellAnchor>
  <xdr:twoCellAnchor editAs="oneCell">
    <xdr:from>
      <xdr:col>5</xdr:col>
      <xdr:colOff>1210310</xdr:colOff>
      <xdr:row>0</xdr:row>
      <xdr:rowOff>0</xdr:rowOff>
    </xdr:from>
    <xdr:to>
      <xdr:col>7</xdr:col>
      <xdr:colOff>13335</xdr:colOff>
      <xdr:row>1</xdr:row>
      <xdr:rowOff>13970</xdr:rowOff>
    </xdr:to>
    <xdr:pic>
      <xdr:nvPicPr>
        <xdr:cNvPr id="2" name="Imagem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8bzqYx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CgcyAI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BQAAAAAAAAQBAAAABwAAAEkAFACFLgAAAAAAAFAEAACUAQAAAQ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2215" y="0"/>
          <a:ext cx="701040" cy="25654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178435</xdr:colOff>
      <xdr:row>1</xdr:row>
      <xdr:rowOff>24130</xdr:rowOff>
    </xdr:from>
    <xdr:to>
      <xdr:col>1</xdr:col>
      <xdr:colOff>922020</xdr:colOff>
      <xdr:row>3</xdr:row>
      <xdr:rowOff>73025</xdr:rowOff>
    </xdr:to>
    <xdr:pic>
      <xdr:nvPicPr>
        <xdr:cNvPr id="3" name="Imagem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extLst>
            <a:ext uri="smNativeData">
              <pm:smNativeData xmlns:pm="smNativeData" xmlns="" val="SMDATA_15_8bzqYx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AAAAH4AsAADAAAAAQAAAH4B3QIZAQAAcgEAAPMKAAC1AgAAAQ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435" y="234950"/>
          <a:ext cx="1779905" cy="44005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909320</xdr:colOff>
      <xdr:row>1</xdr:row>
      <xdr:rowOff>73025</xdr:rowOff>
    </xdr:from>
    <xdr:to>
      <xdr:col>3</xdr:col>
      <xdr:colOff>118745</xdr:colOff>
      <xdr:row>3</xdr:row>
      <xdr:rowOff>109220</xdr:rowOff>
    </xdr:to>
    <xdr:pic>
      <xdr:nvPicPr>
        <xdr:cNvPr id="2" name="Imagem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extLst>
            <a:ext uri="smNativeData">
              <pm:smNativeData xmlns:pm="smNativeData" xmlns="" val="SMDATA_15_8bzqYx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4B0wIDAAAAAwAAADwCZwD4CwAAvwEAACkLAAChAgAAAQ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5640" y="283845"/>
          <a:ext cx="1814195" cy="42735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238125</xdr:rowOff>
    </xdr:from>
    <xdr:to>
      <xdr:col>3</xdr:col>
      <xdr:colOff>47853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8BFD95D-50C0-45E5-8952-7C1C155B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38125"/>
          <a:ext cx="1855222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371475</xdr:colOff>
      <xdr:row>1</xdr:row>
      <xdr:rowOff>85725</xdr:rowOff>
    </xdr:from>
    <xdr:to>
      <xdr:col>9</xdr:col>
      <xdr:colOff>147320</xdr:colOff>
      <xdr:row>2</xdr:row>
      <xdr:rowOff>171450</xdr:rowOff>
    </xdr:to>
    <xdr:pic>
      <xdr:nvPicPr>
        <xdr:cNvPr id="3" name="Imagem 2" descr="Z:\Caldas\elsa.silva\documents\Elsa\Núcleo Escolar do Oeste\Ano letivo 2017-2018\Templates\Logotipos\poch.png">
          <a:extLst>
            <a:ext uri="{FF2B5EF4-FFF2-40B4-BE49-F238E27FC236}">
              <a16:creationId xmlns:a16="http://schemas.microsoft.com/office/drawing/2014/main" id="{27E83206-7074-4A43-9141-9674F13A706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0050"/>
          <a:ext cx="183324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178435</xdr:colOff>
      <xdr:row>1</xdr:row>
      <xdr:rowOff>24130</xdr:rowOff>
    </xdr:from>
    <xdr:to>
      <xdr:col>1</xdr:col>
      <xdr:colOff>922020</xdr:colOff>
      <xdr:row>3</xdr:row>
      <xdr:rowOff>73025</xdr:rowOff>
    </xdr:to>
    <xdr:pic>
      <xdr:nvPicPr>
        <xdr:cNvPr id="3" name="Imagem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extLst>
            <a:ext uri="smNativeData">
              <pm:smNativeData xmlns:pm="smNativeData" xmlns="" val="SMDATA_15_8bzqYx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FJAu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AAAAH4AsAADAAAAAQAAAH4B3QIZAQAAcgEAAPMKAAC1AgAAAQ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435" y="234950"/>
          <a:ext cx="1779905" cy="44005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909320</xdr:colOff>
      <xdr:row>1</xdr:row>
      <xdr:rowOff>73025</xdr:rowOff>
    </xdr:from>
    <xdr:to>
      <xdr:col>3</xdr:col>
      <xdr:colOff>118745</xdr:colOff>
      <xdr:row>3</xdr:row>
      <xdr:rowOff>109220</xdr:rowOff>
    </xdr:to>
    <xdr:pic>
      <xdr:nvPicPr>
        <xdr:cNvPr id="2" name="Imagem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extLst>
            <a:ext uri="smNativeData">
              <pm:smNativeData xmlns:pm="smNativeData" xmlns="" val="SMDATA_15_8bzqYx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4B0wIDAAAAAwAAADwCZwD4CwAAvwEAACkLAAChAgAAAQ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5640" y="283845"/>
          <a:ext cx="1814195" cy="42735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238125</xdr:rowOff>
    </xdr:from>
    <xdr:to>
      <xdr:col>3</xdr:col>
      <xdr:colOff>321697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A5B8367-EEFC-44B8-8D43-C4520CB1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855222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371475</xdr:colOff>
      <xdr:row>1</xdr:row>
      <xdr:rowOff>85725</xdr:rowOff>
    </xdr:from>
    <xdr:to>
      <xdr:col>9</xdr:col>
      <xdr:colOff>147320</xdr:colOff>
      <xdr:row>2</xdr:row>
      <xdr:rowOff>171450</xdr:rowOff>
    </xdr:to>
    <xdr:pic>
      <xdr:nvPicPr>
        <xdr:cNvPr id="3" name="Imagem 2" descr="Z:\Caldas\elsa.silva\documents\Elsa\Núcleo Escolar do Oeste\Ano letivo 2017-2018\Templates\Logotipos\poch.png">
          <a:extLst>
            <a:ext uri="{FF2B5EF4-FFF2-40B4-BE49-F238E27FC236}">
              <a16:creationId xmlns:a16="http://schemas.microsoft.com/office/drawing/2014/main" id="{BAFC8D44-45AF-41EF-85E2-32F77AD32A8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352425"/>
          <a:ext cx="183324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178435</xdr:colOff>
      <xdr:row>1</xdr:row>
      <xdr:rowOff>24130</xdr:rowOff>
    </xdr:from>
    <xdr:to>
      <xdr:col>1</xdr:col>
      <xdr:colOff>922020</xdr:colOff>
      <xdr:row>3</xdr:row>
      <xdr:rowOff>73025</xdr:rowOff>
    </xdr:to>
    <xdr:pic>
      <xdr:nvPicPr>
        <xdr:cNvPr id="3" name="Imagem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extLst>
            <a:ext uri="smNativeData">
              <pm:smNativeData xmlns:pm="smNativeData" xmlns="" val="SMDATA_15_8bzqYx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DIahII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AAAAH4AsAADAAAAAQAAAH4B3QIZAQAAcgEAAPMKAAC1AgAAAQ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435" y="234950"/>
          <a:ext cx="1779905" cy="44005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909320</xdr:colOff>
      <xdr:row>1</xdr:row>
      <xdr:rowOff>73025</xdr:rowOff>
    </xdr:from>
    <xdr:to>
      <xdr:col>3</xdr:col>
      <xdr:colOff>118745</xdr:colOff>
      <xdr:row>3</xdr:row>
      <xdr:rowOff>109220</xdr:rowOff>
    </xdr:to>
    <xdr:pic>
      <xdr:nvPicPr>
        <xdr:cNvPr id="2" name="Imagem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extLst>
            <a:ext uri="smNativeData">
              <pm:smNativeData xmlns:pm="smNativeData" xmlns="" val="SMDATA_15_8bzqYx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Dw898H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4B0wIDAAAAAwAAADwCZwD4CwAAvwEAACkLAAChAgAAAQ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5640" y="283845"/>
          <a:ext cx="1814195" cy="42735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238125</xdr:rowOff>
    </xdr:from>
    <xdr:to>
      <xdr:col>3</xdr:col>
      <xdr:colOff>321697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B9A7993-6C15-4075-82FA-40EF3C0F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855222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371475</xdr:colOff>
      <xdr:row>1</xdr:row>
      <xdr:rowOff>85725</xdr:rowOff>
    </xdr:from>
    <xdr:to>
      <xdr:col>9</xdr:col>
      <xdr:colOff>147320</xdr:colOff>
      <xdr:row>2</xdr:row>
      <xdr:rowOff>171450</xdr:rowOff>
    </xdr:to>
    <xdr:pic>
      <xdr:nvPicPr>
        <xdr:cNvPr id="3" name="Imagem 2" descr="Z:\Caldas\elsa.silva\documents\Elsa\Núcleo Escolar do Oeste\Ano letivo 2017-2018\Templates\Logotipos\poch.png">
          <a:extLst>
            <a:ext uri="{FF2B5EF4-FFF2-40B4-BE49-F238E27FC236}">
              <a16:creationId xmlns:a16="http://schemas.microsoft.com/office/drawing/2014/main" id="{E31F8D2F-D08D-4D70-9B14-55447E92B14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352425"/>
          <a:ext cx="183324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2"/>
  <sheetViews>
    <sheetView topLeftCell="A7" zoomScale="70" workbookViewId="0">
      <selection activeCell="F18" sqref="F18"/>
    </sheetView>
  </sheetViews>
  <sheetFormatPr defaultColWidth="8.875" defaultRowHeight="15" x14ac:dyDescent="0.25"/>
  <cols>
    <col min="1" max="1" width="13.625" style="1" customWidth="1"/>
    <col min="2" max="2" width="24.625" style="1" customWidth="1"/>
    <col min="3" max="3" width="15" style="1" customWidth="1"/>
    <col min="4" max="4" width="14" style="1" customWidth="1"/>
    <col min="5" max="5" width="14.625" style="1" customWidth="1"/>
    <col min="6" max="6" width="15.625" style="1" customWidth="1"/>
    <col min="7" max="7" width="8.875" style="1" customWidth="1"/>
    <col min="8" max="16384" width="8.875" style="1"/>
  </cols>
  <sheetData>
    <row r="1" spans="1:8" ht="18.75" x14ac:dyDescent="0.3">
      <c r="A1" s="82" t="s">
        <v>0</v>
      </c>
      <c r="B1" s="82"/>
      <c r="C1" s="82"/>
      <c r="D1" s="82"/>
      <c r="E1" s="82"/>
      <c r="F1" s="82"/>
    </row>
    <row r="4" spans="1:8" x14ac:dyDescent="0.25">
      <c r="A4" s="28" t="s">
        <v>1</v>
      </c>
      <c r="B4" s="28" t="s">
        <v>2</v>
      </c>
      <c r="C4" s="28" t="s">
        <v>3</v>
      </c>
      <c r="D4" s="28" t="s">
        <v>4</v>
      </c>
      <c r="E4" s="29" t="s">
        <v>5</v>
      </c>
      <c r="F4" s="28" t="s">
        <v>6</v>
      </c>
    </row>
    <row r="5" spans="1:8" ht="15.75" x14ac:dyDescent="0.25">
      <c r="A5" s="30" t="s">
        <v>7</v>
      </c>
      <c r="B5" s="30" t="s">
        <v>8</v>
      </c>
      <c r="C5" s="31">
        <f t="shared" ref="C5:C51" si="0">F5/((E5/100)+1)</f>
        <v>8.1219512195121961</v>
      </c>
      <c r="D5" s="32" t="s">
        <v>9</v>
      </c>
      <c r="E5" s="33">
        <v>23</v>
      </c>
      <c r="F5" s="31">
        <v>9.99</v>
      </c>
      <c r="H5" s="2"/>
    </row>
    <row r="6" spans="1:8" ht="15.75" x14ac:dyDescent="0.25">
      <c r="A6" s="30" t="s">
        <v>7</v>
      </c>
      <c r="B6" s="30" t="s">
        <v>10</v>
      </c>
      <c r="C6" s="31">
        <f t="shared" si="0"/>
        <v>0.64227642276422769</v>
      </c>
      <c r="D6" s="32" t="s">
        <v>9</v>
      </c>
      <c r="E6" s="33">
        <v>23</v>
      </c>
      <c r="F6" s="31">
        <v>0.79</v>
      </c>
    </row>
    <row r="7" spans="1:8" ht="15.75" x14ac:dyDescent="0.25">
      <c r="A7" s="30" t="s">
        <v>7</v>
      </c>
      <c r="B7" s="30" t="s">
        <v>11</v>
      </c>
      <c r="C7" s="31">
        <f t="shared" si="0"/>
        <v>1.3739837398373984</v>
      </c>
      <c r="D7" s="32" t="s">
        <v>9</v>
      </c>
      <c r="E7" s="33">
        <v>23</v>
      </c>
      <c r="F7" s="31">
        <v>1.69</v>
      </c>
    </row>
    <row r="8" spans="1:8" ht="15.75" x14ac:dyDescent="0.25">
      <c r="A8" s="30" t="s">
        <v>12</v>
      </c>
      <c r="B8" s="30" t="s">
        <v>13</v>
      </c>
      <c r="C8" s="31">
        <f t="shared" si="0"/>
        <v>1.5</v>
      </c>
      <c r="D8" s="32" t="s">
        <v>9</v>
      </c>
      <c r="E8" s="33">
        <v>6</v>
      </c>
      <c r="F8" s="31">
        <v>1.59</v>
      </c>
    </row>
    <row r="9" spans="1:8" ht="15.75" x14ac:dyDescent="0.25">
      <c r="A9" s="30" t="s">
        <v>7</v>
      </c>
      <c r="B9" s="30" t="s">
        <v>14</v>
      </c>
      <c r="C9" s="31">
        <f t="shared" si="0"/>
        <v>1.5</v>
      </c>
      <c r="D9" s="32" t="s">
        <v>9</v>
      </c>
      <c r="E9" s="33">
        <v>6</v>
      </c>
      <c r="F9" s="31">
        <v>1.59</v>
      </c>
    </row>
    <row r="10" spans="1:8" ht="15.75" x14ac:dyDescent="0.25">
      <c r="A10" s="30" t="s">
        <v>12</v>
      </c>
      <c r="B10" s="30" t="s">
        <v>15</v>
      </c>
      <c r="C10" s="31">
        <f t="shared" si="0"/>
        <v>2.0660377358490565</v>
      </c>
      <c r="D10" s="32" t="s">
        <v>16</v>
      </c>
      <c r="E10" s="33">
        <v>6</v>
      </c>
      <c r="F10" s="31">
        <v>2.19</v>
      </c>
    </row>
    <row r="11" spans="1:8" ht="15.75" x14ac:dyDescent="0.25">
      <c r="A11" s="30" t="s">
        <v>12</v>
      </c>
      <c r="B11" s="30" t="s">
        <v>17</v>
      </c>
      <c r="C11" s="31">
        <f t="shared" si="0"/>
        <v>1.1300813008130082</v>
      </c>
      <c r="D11" s="32" t="s">
        <v>9</v>
      </c>
      <c r="E11" s="33">
        <v>23</v>
      </c>
      <c r="F11" s="31">
        <v>1.39</v>
      </c>
    </row>
    <row r="12" spans="1:8" ht="15.75" x14ac:dyDescent="0.25">
      <c r="A12" s="30" t="s">
        <v>7</v>
      </c>
      <c r="B12" s="30" t="s">
        <v>18</v>
      </c>
      <c r="C12" s="31">
        <f t="shared" si="0"/>
        <v>0.9339622641509433</v>
      </c>
      <c r="D12" s="32" t="s">
        <v>9</v>
      </c>
      <c r="E12" s="33">
        <v>6</v>
      </c>
      <c r="F12" s="31">
        <v>0.99</v>
      </c>
    </row>
    <row r="13" spans="1:8" ht="15.75" x14ac:dyDescent="0.25">
      <c r="A13" s="30" t="s">
        <v>12</v>
      </c>
      <c r="B13" s="30" t="s">
        <v>19</v>
      </c>
      <c r="C13" s="31">
        <f t="shared" si="0"/>
        <v>1.4146341463414633</v>
      </c>
      <c r="D13" s="32" t="s">
        <v>9</v>
      </c>
      <c r="E13" s="33">
        <v>23</v>
      </c>
      <c r="F13" s="31">
        <v>1.74</v>
      </c>
    </row>
    <row r="14" spans="1:8" ht="15.75" x14ac:dyDescent="0.25">
      <c r="A14" s="30" t="s">
        <v>7</v>
      </c>
      <c r="B14" s="30" t="s">
        <v>20</v>
      </c>
      <c r="C14" s="31">
        <f t="shared" si="0"/>
        <v>0.19811320754716982</v>
      </c>
      <c r="D14" s="32" t="s">
        <v>9</v>
      </c>
      <c r="E14" s="33">
        <v>6</v>
      </c>
      <c r="F14" s="31">
        <v>0.21000000000000002</v>
      </c>
    </row>
    <row r="15" spans="1:8" ht="15.75" x14ac:dyDescent="0.25">
      <c r="A15" s="30" t="s">
        <v>12</v>
      </c>
      <c r="B15" s="30" t="s">
        <v>21</v>
      </c>
      <c r="C15" s="31">
        <f t="shared" si="0"/>
        <v>1.2075471698113207</v>
      </c>
      <c r="D15" s="32" t="s">
        <v>9</v>
      </c>
      <c r="E15" s="33">
        <v>6</v>
      </c>
      <c r="F15" s="31">
        <v>1.28</v>
      </c>
    </row>
    <row r="16" spans="1:8" ht="15.75" x14ac:dyDescent="0.25">
      <c r="A16" s="30" t="s">
        <v>22</v>
      </c>
      <c r="B16" s="30" t="s">
        <v>23</v>
      </c>
      <c r="C16" s="31">
        <f t="shared" si="0"/>
        <v>2.4336283185840708</v>
      </c>
      <c r="D16" s="32" t="s">
        <v>9</v>
      </c>
      <c r="E16" s="33">
        <v>13</v>
      </c>
      <c r="F16" s="31">
        <v>2.75</v>
      </c>
    </row>
    <row r="17" spans="1:6" ht="15.75" x14ac:dyDescent="0.25">
      <c r="A17" s="30" t="s">
        <v>12</v>
      </c>
      <c r="B17" s="30" t="s">
        <v>24</v>
      </c>
      <c r="C17" s="31">
        <f t="shared" si="0"/>
        <v>2.632075471698113</v>
      </c>
      <c r="D17" s="32" t="s">
        <v>9</v>
      </c>
      <c r="E17" s="33">
        <v>6</v>
      </c>
      <c r="F17" s="31">
        <v>2.79</v>
      </c>
    </row>
    <row r="18" spans="1:6" ht="15.75" x14ac:dyDescent="0.25">
      <c r="A18" s="30" t="s">
        <v>25</v>
      </c>
      <c r="B18" s="30" t="s">
        <v>26</v>
      </c>
      <c r="C18" s="31">
        <f t="shared" si="0"/>
        <v>2.632075471698113</v>
      </c>
      <c r="D18" s="32" t="s">
        <v>9</v>
      </c>
      <c r="E18" s="33">
        <v>6</v>
      </c>
      <c r="F18" s="31">
        <v>2.79</v>
      </c>
    </row>
    <row r="19" spans="1:6" ht="15.75" x14ac:dyDescent="0.25">
      <c r="A19" s="30" t="s">
        <v>12</v>
      </c>
      <c r="B19" s="30" t="s">
        <v>27</v>
      </c>
      <c r="C19" s="31">
        <f t="shared" si="0"/>
        <v>8.481132075471697</v>
      </c>
      <c r="D19" s="32" t="s">
        <v>9</v>
      </c>
      <c r="E19" s="33">
        <v>6</v>
      </c>
      <c r="F19" s="31">
        <v>8.99</v>
      </c>
    </row>
    <row r="20" spans="1:6" ht="15.75" x14ac:dyDescent="0.25">
      <c r="A20" s="30" t="s">
        <v>12</v>
      </c>
      <c r="B20" s="30" t="s">
        <v>28</v>
      </c>
      <c r="C20" s="31">
        <f t="shared" si="0"/>
        <v>0.55660377358490565</v>
      </c>
      <c r="D20" s="32" t="s">
        <v>16</v>
      </c>
      <c r="E20" s="33">
        <v>6</v>
      </c>
      <c r="F20" s="31">
        <v>0.59</v>
      </c>
    </row>
    <row r="21" spans="1:6" ht="15.75" x14ac:dyDescent="0.25">
      <c r="A21" s="30" t="s">
        <v>7</v>
      </c>
      <c r="B21" s="30" t="s">
        <v>29</v>
      </c>
      <c r="C21" s="31">
        <f t="shared" si="0"/>
        <v>3.9528301886792456</v>
      </c>
      <c r="D21" s="32" t="s">
        <v>9</v>
      </c>
      <c r="E21" s="33">
        <v>6</v>
      </c>
      <c r="F21" s="31">
        <v>4.1900000000000004</v>
      </c>
    </row>
    <row r="22" spans="1:6" ht="15.75" x14ac:dyDescent="0.25">
      <c r="A22" s="30" t="s">
        <v>7</v>
      </c>
      <c r="B22" s="30" t="s">
        <v>30</v>
      </c>
      <c r="C22" s="31">
        <f t="shared" si="0"/>
        <v>1.8396226415094339</v>
      </c>
      <c r="D22" s="32" t="s">
        <v>9</v>
      </c>
      <c r="E22" s="33">
        <v>6</v>
      </c>
      <c r="F22" s="31">
        <v>1.95</v>
      </c>
    </row>
    <row r="23" spans="1:6" ht="15.75" x14ac:dyDescent="0.25">
      <c r="A23" s="30" t="s">
        <v>7</v>
      </c>
      <c r="B23" s="30" t="s">
        <v>31</v>
      </c>
      <c r="C23" s="31">
        <f t="shared" si="0"/>
        <v>184.0566037735849</v>
      </c>
      <c r="D23" s="32" t="s">
        <v>9</v>
      </c>
      <c r="E23" s="33">
        <v>6</v>
      </c>
      <c r="F23" s="31">
        <v>195.1</v>
      </c>
    </row>
    <row r="24" spans="1:6" ht="15.75" x14ac:dyDescent="0.25">
      <c r="A24" s="30" t="s">
        <v>7</v>
      </c>
      <c r="B24" s="30" t="s">
        <v>32</v>
      </c>
      <c r="C24" s="31">
        <f t="shared" si="0"/>
        <v>0.78301886792452813</v>
      </c>
      <c r="D24" s="32" t="s">
        <v>9</v>
      </c>
      <c r="E24" s="33">
        <v>6</v>
      </c>
      <c r="F24" s="31">
        <v>0.82999999999999985</v>
      </c>
    </row>
    <row r="25" spans="1:6" ht="15.75" x14ac:dyDescent="0.25">
      <c r="A25" s="30" t="s">
        <v>12</v>
      </c>
      <c r="B25" s="30" t="s">
        <v>33</v>
      </c>
      <c r="C25" s="31">
        <f t="shared" si="0"/>
        <v>0.64227642276422769</v>
      </c>
      <c r="D25" s="32" t="s">
        <v>9</v>
      </c>
      <c r="E25" s="33">
        <v>23</v>
      </c>
      <c r="F25" s="31">
        <v>0.79</v>
      </c>
    </row>
    <row r="26" spans="1:6" ht="15.75" x14ac:dyDescent="0.25">
      <c r="A26" s="30" t="s">
        <v>12</v>
      </c>
      <c r="B26" s="30" t="s">
        <v>34</v>
      </c>
      <c r="C26" s="31">
        <f t="shared" si="0"/>
        <v>0.34905660377358488</v>
      </c>
      <c r="D26" s="32" t="s">
        <v>16</v>
      </c>
      <c r="E26" s="33">
        <v>6</v>
      </c>
      <c r="F26" s="31">
        <v>0.37</v>
      </c>
    </row>
    <row r="27" spans="1:6" ht="15.75" x14ac:dyDescent="0.25">
      <c r="A27" s="30" t="s">
        <v>7</v>
      </c>
      <c r="B27" s="30" t="s">
        <v>35</v>
      </c>
      <c r="C27" s="31">
        <f t="shared" si="0"/>
        <v>0.65094339622641506</v>
      </c>
      <c r="D27" s="32" t="s">
        <v>16</v>
      </c>
      <c r="E27" s="33">
        <v>6</v>
      </c>
      <c r="F27" s="31">
        <v>0.69</v>
      </c>
    </row>
    <row r="28" spans="1:6" ht="15.75" x14ac:dyDescent="0.25">
      <c r="A28" s="30" t="s">
        <v>12</v>
      </c>
      <c r="B28" s="30" t="s">
        <v>36</v>
      </c>
      <c r="C28" s="31">
        <f t="shared" si="0"/>
        <v>1.8773584905660377</v>
      </c>
      <c r="D28" s="32" t="s">
        <v>9</v>
      </c>
      <c r="E28" s="33">
        <v>6</v>
      </c>
      <c r="F28" s="31">
        <v>1.99</v>
      </c>
    </row>
    <row r="29" spans="1:6" ht="15.75" x14ac:dyDescent="0.25">
      <c r="A29" s="30" t="s">
        <v>37</v>
      </c>
      <c r="B29" s="30" t="s">
        <v>38</v>
      </c>
      <c r="C29" s="31">
        <f t="shared" si="0"/>
        <v>1.8773584905660377</v>
      </c>
      <c r="D29" s="32" t="s">
        <v>9</v>
      </c>
      <c r="E29" s="33">
        <v>6</v>
      </c>
      <c r="F29" s="31">
        <v>1.99</v>
      </c>
    </row>
    <row r="30" spans="1:6" ht="15.75" x14ac:dyDescent="0.25">
      <c r="A30" s="30" t="s">
        <v>12</v>
      </c>
      <c r="B30" s="30" t="s">
        <v>39</v>
      </c>
      <c r="C30" s="31">
        <f t="shared" si="0"/>
        <v>1.3185840707964602</v>
      </c>
      <c r="D30" s="32" t="s">
        <v>16</v>
      </c>
      <c r="E30" s="33">
        <v>13</v>
      </c>
      <c r="F30" s="31">
        <v>1.49</v>
      </c>
    </row>
    <row r="31" spans="1:6" ht="15.75" x14ac:dyDescent="0.25">
      <c r="A31" s="30" t="s">
        <v>12</v>
      </c>
      <c r="B31" s="30" t="s">
        <v>40</v>
      </c>
      <c r="C31" s="31">
        <f t="shared" si="0"/>
        <v>15.230088495575224</v>
      </c>
      <c r="D31" s="32" t="s">
        <v>16</v>
      </c>
      <c r="E31" s="33">
        <v>13</v>
      </c>
      <c r="F31" s="31">
        <v>17.21</v>
      </c>
    </row>
    <row r="32" spans="1:6" ht="15.75" x14ac:dyDescent="0.25">
      <c r="A32" s="30" t="s">
        <v>12</v>
      </c>
      <c r="B32" s="30" t="s">
        <v>41</v>
      </c>
      <c r="C32" s="31">
        <f t="shared" si="0"/>
        <v>2.632075471698113</v>
      </c>
      <c r="D32" s="32" t="s">
        <v>42</v>
      </c>
      <c r="E32" s="33">
        <v>6</v>
      </c>
      <c r="F32" s="31">
        <v>2.79</v>
      </c>
    </row>
    <row r="33" spans="1:6" ht="15.75" x14ac:dyDescent="0.25">
      <c r="A33" s="30" t="s">
        <v>12</v>
      </c>
      <c r="B33" s="30" t="s">
        <v>43</v>
      </c>
      <c r="C33" s="31">
        <f t="shared" si="0"/>
        <v>6.2452830188679247</v>
      </c>
      <c r="D33" s="32" t="s">
        <v>42</v>
      </c>
      <c r="E33" s="33">
        <v>6</v>
      </c>
      <c r="F33" s="31">
        <v>6.62</v>
      </c>
    </row>
    <row r="34" spans="1:6" ht="15.75" x14ac:dyDescent="0.25">
      <c r="A34" s="30" t="s">
        <v>12</v>
      </c>
      <c r="B34" s="30" t="s">
        <v>28</v>
      </c>
      <c r="C34" s="31">
        <f t="shared" si="0"/>
        <v>1.311320754716981</v>
      </c>
      <c r="D34" s="32" t="s">
        <v>42</v>
      </c>
      <c r="E34" s="33">
        <v>6</v>
      </c>
      <c r="F34" s="31">
        <v>1.39</v>
      </c>
    </row>
    <row r="35" spans="1:6" ht="15.75" x14ac:dyDescent="0.25">
      <c r="A35" s="30" t="s">
        <v>12</v>
      </c>
      <c r="B35" s="30" t="s">
        <v>44</v>
      </c>
      <c r="C35" s="31">
        <f t="shared" si="0"/>
        <v>3.5398230088495577</v>
      </c>
      <c r="D35" s="32" t="s">
        <v>42</v>
      </c>
      <c r="E35" s="33">
        <v>13</v>
      </c>
      <c r="F35" s="31">
        <v>4</v>
      </c>
    </row>
    <row r="36" spans="1:6" ht="15.75" x14ac:dyDescent="0.25">
      <c r="A36" s="30" t="s">
        <v>12</v>
      </c>
      <c r="B36" s="30" t="s">
        <v>45</v>
      </c>
      <c r="C36" s="31">
        <f t="shared" si="0"/>
        <v>2.1603773584905661</v>
      </c>
      <c r="D36" s="32" t="s">
        <v>42</v>
      </c>
      <c r="E36" s="33">
        <v>6</v>
      </c>
      <c r="F36" s="31">
        <v>2.29</v>
      </c>
    </row>
    <row r="37" spans="1:6" ht="15.75" x14ac:dyDescent="0.25">
      <c r="A37" s="30" t="s">
        <v>12</v>
      </c>
      <c r="B37" s="30" t="s">
        <v>46</v>
      </c>
      <c r="C37" s="31">
        <f t="shared" si="0"/>
        <v>1.311320754716981</v>
      </c>
      <c r="D37" s="32" t="s">
        <v>42</v>
      </c>
      <c r="E37" s="33">
        <v>6</v>
      </c>
      <c r="F37" s="31">
        <v>1.39</v>
      </c>
    </row>
    <row r="38" spans="1:6" ht="15.75" x14ac:dyDescent="0.25">
      <c r="A38" s="30" t="s">
        <v>12</v>
      </c>
      <c r="B38" s="30" t="s">
        <v>44</v>
      </c>
      <c r="C38" s="31">
        <f t="shared" si="0"/>
        <v>3.773584905660377</v>
      </c>
      <c r="D38" s="32" t="s">
        <v>42</v>
      </c>
      <c r="E38" s="33">
        <v>6</v>
      </c>
      <c r="F38" s="31">
        <v>4</v>
      </c>
    </row>
    <row r="39" spans="1:6" ht="15.75" x14ac:dyDescent="0.25">
      <c r="A39" s="30" t="s">
        <v>12</v>
      </c>
      <c r="B39" s="30" t="s">
        <v>47</v>
      </c>
      <c r="C39" s="31">
        <f t="shared" si="0"/>
        <v>1.4056603773584906</v>
      </c>
      <c r="D39" s="32" t="s">
        <v>42</v>
      </c>
      <c r="E39" s="33">
        <v>6</v>
      </c>
      <c r="F39" s="31">
        <v>1.49</v>
      </c>
    </row>
    <row r="40" spans="1:6" ht="15.75" x14ac:dyDescent="0.25">
      <c r="A40" s="30" t="s">
        <v>12</v>
      </c>
      <c r="B40" s="30" t="s">
        <v>48</v>
      </c>
      <c r="C40" s="31">
        <f t="shared" si="0"/>
        <v>1.8773584905660377</v>
      </c>
      <c r="D40" s="32" t="s">
        <v>42</v>
      </c>
      <c r="E40" s="33">
        <v>6</v>
      </c>
      <c r="F40" s="31">
        <v>1.99</v>
      </c>
    </row>
    <row r="41" spans="1:6" ht="15.75" x14ac:dyDescent="0.25">
      <c r="A41" s="30" t="s">
        <v>12</v>
      </c>
      <c r="B41" s="30" t="s">
        <v>49</v>
      </c>
      <c r="C41" s="31">
        <f t="shared" si="0"/>
        <v>48.169811320754718</v>
      </c>
      <c r="D41" s="32" t="s">
        <v>42</v>
      </c>
      <c r="E41" s="33">
        <v>6</v>
      </c>
      <c r="F41" s="31">
        <v>51.06</v>
      </c>
    </row>
    <row r="42" spans="1:6" ht="15.75" x14ac:dyDescent="0.25">
      <c r="A42" s="30" t="s">
        <v>12</v>
      </c>
      <c r="B42" s="30" t="s">
        <v>50</v>
      </c>
      <c r="C42" s="31">
        <f t="shared" si="0"/>
        <v>3.7641509433962264</v>
      </c>
      <c r="D42" s="32" t="s">
        <v>42</v>
      </c>
      <c r="E42" s="33">
        <v>6</v>
      </c>
      <c r="F42" s="31">
        <v>3.99</v>
      </c>
    </row>
    <row r="43" spans="1:6" ht="15.75" x14ac:dyDescent="0.25">
      <c r="A43" s="30" t="s">
        <v>12</v>
      </c>
      <c r="B43" s="30" t="s">
        <v>51</v>
      </c>
      <c r="C43" s="31">
        <f t="shared" si="0"/>
        <v>3.7641509433962264</v>
      </c>
      <c r="D43" s="32" t="s">
        <v>42</v>
      </c>
      <c r="E43" s="33">
        <v>6</v>
      </c>
      <c r="F43" s="31">
        <v>3.99</v>
      </c>
    </row>
    <row r="44" spans="1:6" ht="15.75" x14ac:dyDescent="0.25">
      <c r="A44" s="30" t="s">
        <v>12</v>
      </c>
      <c r="B44" s="30" t="s">
        <v>52</v>
      </c>
      <c r="C44" s="31">
        <f t="shared" si="0"/>
        <v>1.8679245283018866</v>
      </c>
      <c r="D44" s="32" t="s">
        <v>42</v>
      </c>
      <c r="E44" s="33">
        <v>6</v>
      </c>
      <c r="F44" s="31">
        <v>1.98</v>
      </c>
    </row>
    <row r="45" spans="1:6" ht="15.75" x14ac:dyDescent="0.25">
      <c r="A45" s="30" t="s">
        <v>12</v>
      </c>
      <c r="B45" s="30" t="s">
        <v>53</v>
      </c>
      <c r="C45" s="31">
        <f t="shared" si="0"/>
        <v>6.5943396226415096</v>
      </c>
      <c r="D45" s="32" t="s">
        <v>42</v>
      </c>
      <c r="E45" s="33">
        <v>6</v>
      </c>
      <c r="F45" s="31">
        <v>6.99</v>
      </c>
    </row>
    <row r="46" spans="1:6" ht="15.75" x14ac:dyDescent="0.25">
      <c r="A46" s="30" t="s">
        <v>12</v>
      </c>
      <c r="B46" s="30" t="s">
        <v>54</v>
      </c>
      <c r="C46" s="31">
        <f t="shared" si="0"/>
        <v>4.5188679245283021</v>
      </c>
      <c r="D46" s="32" t="s">
        <v>42</v>
      </c>
      <c r="E46" s="33">
        <v>6</v>
      </c>
      <c r="F46" s="31">
        <v>4.79</v>
      </c>
    </row>
    <row r="47" spans="1:6" ht="15.75" x14ac:dyDescent="0.25">
      <c r="A47" s="30" t="s">
        <v>12</v>
      </c>
      <c r="B47" s="30" t="s">
        <v>55</v>
      </c>
      <c r="C47" s="31">
        <f t="shared" si="0"/>
        <v>4.6981132075471699</v>
      </c>
      <c r="D47" s="32" t="s">
        <v>42</v>
      </c>
      <c r="E47" s="33">
        <v>6</v>
      </c>
      <c r="F47" s="31">
        <v>4.9800000000000004</v>
      </c>
    </row>
    <row r="48" spans="1:6" ht="15.75" x14ac:dyDescent="0.25">
      <c r="A48" s="30" t="s">
        <v>12</v>
      </c>
      <c r="B48" s="30" t="s">
        <v>56</v>
      </c>
      <c r="C48" s="31">
        <f t="shared" si="0"/>
        <v>4.6981132075471699</v>
      </c>
      <c r="D48" s="32" t="s">
        <v>42</v>
      </c>
      <c r="E48" s="33">
        <v>6</v>
      </c>
      <c r="F48" s="31">
        <v>4.9800000000000004</v>
      </c>
    </row>
    <row r="49" spans="1:6" ht="15.75" x14ac:dyDescent="0.25">
      <c r="A49" s="30" t="s">
        <v>12</v>
      </c>
      <c r="B49" s="30" t="s">
        <v>57</v>
      </c>
      <c r="C49" s="31">
        <f t="shared" si="0"/>
        <v>1.4056603773584906</v>
      </c>
      <c r="D49" s="32" t="s">
        <v>42</v>
      </c>
      <c r="E49" s="33">
        <v>6</v>
      </c>
      <c r="F49" s="31">
        <v>1.49</v>
      </c>
    </row>
    <row r="50" spans="1:6" ht="15.75" x14ac:dyDescent="0.25">
      <c r="A50" s="30" t="s">
        <v>12</v>
      </c>
      <c r="B50" s="30" t="s">
        <v>58</v>
      </c>
      <c r="C50" s="31">
        <f t="shared" si="0"/>
        <v>20.216981132075471</v>
      </c>
      <c r="D50" s="32" t="s">
        <v>42</v>
      </c>
      <c r="E50" s="33">
        <v>6</v>
      </c>
      <c r="F50" s="31">
        <v>21.43</v>
      </c>
    </row>
    <row r="51" spans="1:6" ht="15.75" x14ac:dyDescent="0.25">
      <c r="A51" s="30" t="s">
        <v>59</v>
      </c>
      <c r="B51" s="30" t="s">
        <v>60</v>
      </c>
      <c r="C51" s="31">
        <f t="shared" si="0"/>
        <v>4.7075471698113205</v>
      </c>
      <c r="D51" s="32" t="s">
        <v>42</v>
      </c>
      <c r="E51" s="33">
        <v>6</v>
      </c>
      <c r="F51" s="31">
        <v>4.99</v>
      </c>
    </row>
    <row r="52" spans="1:6" ht="15.75" x14ac:dyDescent="0.25">
      <c r="A52" s="30" t="s">
        <v>12</v>
      </c>
      <c r="B52" s="30" t="s">
        <v>61</v>
      </c>
      <c r="C52" s="31"/>
      <c r="D52" s="32" t="s">
        <v>42</v>
      </c>
      <c r="E52" s="33">
        <v>6</v>
      </c>
      <c r="F52" s="31"/>
    </row>
    <row r="53" spans="1:6" ht="15.75" x14ac:dyDescent="0.25">
      <c r="A53" s="30" t="s">
        <v>12</v>
      </c>
      <c r="B53" s="30" t="s">
        <v>62</v>
      </c>
      <c r="C53" s="31">
        <f t="shared" ref="C53:C99" si="1">F53/((E53/100)+1)</f>
        <v>2.8207547169811322</v>
      </c>
      <c r="D53" s="32" t="s">
        <v>42</v>
      </c>
      <c r="E53" s="33">
        <v>6</v>
      </c>
      <c r="F53" s="31">
        <v>2.99</v>
      </c>
    </row>
    <row r="54" spans="1:6" ht="15.75" x14ac:dyDescent="0.25">
      <c r="A54" s="30" t="s">
        <v>12</v>
      </c>
      <c r="B54" s="30" t="s">
        <v>63</v>
      </c>
      <c r="C54" s="31">
        <f t="shared" si="1"/>
        <v>5.6509433962264151</v>
      </c>
      <c r="D54" s="32" t="s">
        <v>42</v>
      </c>
      <c r="E54" s="33">
        <v>6</v>
      </c>
      <c r="F54" s="31">
        <v>5.99</v>
      </c>
    </row>
    <row r="55" spans="1:6" ht="15.75" x14ac:dyDescent="0.25">
      <c r="A55" s="30" t="s">
        <v>12</v>
      </c>
      <c r="B55" s="30" t="s">
        <v>64</v>
      </c>
      <c r="C55" s="31">
        <f t="shared" si="1"/>
        <v>1.68141592920354</v>
      </c>
      <c r="D55" s="32" t="s">
        <v>42</v>
      </c>
      <c r="E55" s="33">
        <v>13</v>
      </c>
      <c r="F55" s="31">
        <v>1.9</v>
      </c>
    </row>
    <row r="56" spans="1:6" ht="15.75" x14ac:dyDescent="0.25">
      <c r="A56" s="30" t="s">
        <v>12</v>
      </c>
      <c r="B56" s="30" t="s">
        <v>65</v>
      </c>
      <c r="C56" s="31">
        <f t="shared" si="1"/>
        <v>0.87610619469026552</v>
      </c>
      <c r="D56" s="32" t="s">
        <v>42</v>
      </c>
      <c r="E56" s="33">
        <v>13</v>
      </c>
      <c r="F56" s="31">
        <v>0.99</v>
      </c>
    </row>
    <row r="57" spans="1:6" ht="15.75" x14ac:dyDescent="0.25">
      <c r="A57" s="30" t="s">
        <v>12</v>
      </c>
      <c r="B57" s="30" t="s">
        <v>66</v>
      </c>
      <c r="C57" s="31">
        <f t="shared" si="1"/>
        <v>1.6725663716814161</v>
      </c>
      <c r="D57" s="32" t="s">
        <v>42</v>
      </c>
      <c r="E57" s="33">
        <v>13</v>
      </c>
      <c r="F57" s="31">
        <v>1.89</v>
      </c>
    </row>
    <row r="58" spans="1:6" ht="15.75" x14ac:dyDescent="0.25">
      <c r="A58" s="30" t="s">
        <v>12</v>
      </c>
      <c r="B58" s="30" t="s">
        <v>67</v>
      </c>
      <c r="C58" s="31">
        <f t="shared" si="1"/>
        <v>4.6698113207547172</v>
      </c>
      <c r="D58" s="32" t="s">
        <v>42</v>
      </c>
      <c r="E58" s="33">
        <v>6</v>
      </c>
      <c r="F58" s="31">
        <v>4.95</v>
      </c>
    </row>
    <row r="59" spans="1:6" ht="15.75" x14ac:dyDescent="0.25">
      <c r="A59" s="30" t="s">
        <v>12</v>
      </c>
      <c r="B59" s="30" t="s">
        <v>68</v>
      </c>
      <c r="C59" s="31">
        <f t="shared" si="1"/>
        <v>33.009433962264154</v>
      </c>
      <c r="D59" s="32" t="s">
        <v>42</v>
      </c>
      <c r="E59" s="33">
        <v>6</v>
      </c>
      <c r="F59" s="31">
        <v>34.99</v>
      </c>
    </row>
    <row r="60" spans="1:6" ht="15.75" x14ac:dyDescent="0.25">
      <c r="A60" s="30" t="s">
        <v>12</v>
      </c>
      <c r="B60" s="30" t="s">
        <v>69</v>
      </c>
      <c r="C60" s="31">
        <f t="shared" si="1"/>
        <v>10.367924528301886</v>
      </c>
      <c r="D60" s="32" t="s">
        <v>42</v>
      </c>
      <c r="E60" s="33">
        <v>6</v>
      </c>
      <c r="F60" s="31">
        <v>10.99</v>
      </c>
    </row>
    <row r="61" spans="1:6" ht="15.75" x14ac:dyDescent="0.25">
      <c r="A61" s="30" t="s">
        <v>12</v>
      </c>
      <c r="B61" s="30" t="s">
        <v>70</v>
      </c>
      <c r="C61" s="31">
        <f t="shared" si="1"/>
        <v>1.8773584905660377</v>
      </c>
      <c r="D61" s="32" t="s">
        <v>42</v>
      </c>
      <c r="E61" s="33">
        <v>6</v>
      </c>
      <c r="F61" s="31">
        <v>1.99</v>
      </c>
    </row>
    <row r="62" spans="1:6" ht="15.75" x14ac:dyDescent="0.25">
      <c r="A62" s="30" t="s">
        <v>12</v>
      </c>
      <c r="B62" s="30" t="s">
        <v>71</v>
      </c>
      <c r="C62" s="31">
        <f t="shared" si="1"/>
        <v>14.132075471698112</v>
      </c>
      <c r="D62" s="32" t="s">
        <v>42</v>
      </c>
      <c r="E62" s="33">
        <v>6</v>
      </c>
      <c r="F62" s="31">
        <v>14.98</v>
      </c>
    </row>
    <row r="63" spans="1:6" ht="15.75" x14ac:dyDescent="0.25">
      <c r="A63" s="30" t="s">
        <v>12</v>
      </c>
      <c r="B63" s="30" t="s">
        <v>72</v>
      </c>
      <c r="C63" s="31">
        <f t="shared" si="1"/>
        <v>1.4056603773584906</v>
      </c>
      <c r="D63" s="32" t="s">
        <v>42</v>
      </c>
      <c r="E63" s="33">
        <v>6</v>
      </c>
      <c r="F63" s="31">
        <v>1.49</v>
      </c>
    </row>
    <row r="64" spans="1:6" ht="15.75" x14ac:dyDescent="0.25">
      <c r="A64" s="30" t="s">
        <v>12</v>
      </c>
      <c r="B64" s="30" t="s">
        <v>73</v>
      </c>
      <c r="C64" s="31">
        <f t="shared" si="1"/>
        <v>1.4056603773584906</v>
      </c>
      <c r="D64" s="32" t="s">
        <v>42</v>
      </c>
      <c r="E64" s="33">
        <v>6</v>
      </c>
      <c r="F64" s="31">
        <v>1.49</v>
      </c>
    </row>
    <row r="65" spans="1:6" ht="15.75" x14ac:dyDescent="0.25">
      <c r="A65" s="30" t="s">
        <v>12</v>
      </c>
      <c r="B65" s="30" t="s">
        <v>74</v>
      </c>
      <c r="C65" s="31">
        <f t="shared" si="1"/>
        <v>2.8207547169811322</v>
      </c>
      <c r="D65" s="32" t="s">
        <v>42</v>
      </c>
      <c r="E65" s="33">
        <v>6</v>
      </c>
      <c r="F65" s="31">
        <v>2.99</v>
      </c>
    </row>
    <row r="66" spans="1:6" ht="15.75" x14ac:dyDescent="0.25">
      <c r="A66" s="30" t="s">
        <v>12</v>
      </c>
      <c r="B66" s="30" t="s">
        <v>75</v>
      </c>
      <c r="C66" s="31">
        <f t="shared" si="1"/>
        <v>1.2264150943396226</v>
      </c>
      <c r="D66" s="32" t="s">
        <v>42</v>
      </c>
      <c r="E66" s="33">
        <v>6</v>
      </c>
      <c r="F66" s="31">
        <v>1.3</v>
      </c>
    </row>
    <row r="67" spans="1:6" ht="15.75" x14ac:dyDescent="0.25">
      <c r="A67" s="30" t="s">
        <v>12</v>
      </c>
      <c r="B67" s="30" t="s">
        <v>76</v>
      </c>
      <c r="C67" s="31">
        <f t="shared" si="1"/>
        <v>9.1226415094339615</v>
      </c>
      <c r="D67" s="32" t="s">
        <v>42</v>
      </c>
      <c r="E67" s="33">
        <v>6</v>
      </c>
      <c r="F67" s="31">
        <v>9.67</v>
      </c>
    </row>
    <row r="68" spans="1:6" ht="15.75" x14ac:dyDescent="0.25">
      <c r="A68" s="30" t="s">
        <v>12</v>
      </c>
      <c r="B68" s="30" t="s">
        <v>77</v>
      </c>
      <c r="C68" s="31">
        <f t="shared" si="1"/>
        <v>9.7735849056603765</v>
      </c>
      <c r="D68" s="32" t="s">
        <v>42</v>
      </c>
      <c r="E68" s="33">
        <v>6</v>
      </c>
      <c r="F68" s="31">
        <v>10.36</v>
      </c>
    </row>
    <row r="69" spans="1:6" ht="15.75" x14ac:dyDescent="0.25">
      <c r="A69" s="30" t="s">
        <v>78</v>
      </c>
      <c r="B69" s="30" t="s">
        <v>79</v>
      </c>
      <c r="C69" s="31">
        <f t="shared" si="1"/>
        <v>0.15929203539823009</v>
      </c>
      <c r="D69" s="32" t="s">
        <v>80</v>
      </c>
      <c r="E69" s="33">
        <v>13</v>
      </c>
      <c r="F69" s="31">
        <v>0.17999999999999997</v>
      </c>
    </row>
    <row r="70" spans="1:6" ht="15.75" x14ac:dyDescent="0.25">
      <c r="A70" s="30" t="s">
        <v>12</v>
      </c>
      <c r="B70" s="30" t="s">
        <v>81</v>
      </c>
      <c r="C70" s="31">
        <f t="shared" si="1"/>
        <v>11.745283018867923</v>
      </c>
      <c r="D70" s="32" t="s">
        <v>42</v>
      </c>
      <c r="E70" s="33">
        <v>6</v>
      </c>
      <c r="F70" s="31">
        <v>12.45</v>
      </c>
    </row>
    <row r="71" spans="1:6" ht="15.75" x14ac:dyDescent="0.25">
      <c r="A71" s="30" t="s">
        <v>59</v>
      </c>
      <c r="B71" s="30" t="s">
        <v>39</v>
      </c>
      <c r="C71" s="31">
        <f t="shared" si="1"/>
        <v>1.9380530973451329</v>
      </c>
      <c r="D71" s="32" t="s">
        <v>42</v>
      </c>
      <c r="E71" s="33">
        <v>13</v>
      </c>
      <c r="F71" s="31">
        <v>2.19</v>
      </c>
    </row>
    <row r="72" spans="1:6" ht="15.75" x14ac:dyDescent="0.25">
      <c r="A72" s="30" t="s">
        <v>12</v>
      </c>
      <c r="B72" s="30" t="s">
        <v>82</v>
      </c>
      <c r="C72" s="31">
        <f t="shared" si="1"/>
        <v>8.8053097345132745</v>
      </c>
      <c r="D72" s="32" t="s">
        <v>42</v>
      </c>
      <c r="E72" s="33">
        <v>13</v>
      </c>
      <c r="F72" s="31">
        <v>9.9499999999999993</v>
      </c>
    </row>
    <row r="73" spans="1:6" ht="15.75" x14ac:dyDescent="0.25">
      <c r="A73" s="30" t="s">
        <v>12</v>
      </c>
      <c r="B73" s="30" t="s">
        <v>83</v>
      </c>
      <c r="C73" s="31">
        <f t="shared" si="1"/>
        <v>6.3773584905660377</v>
      </c>
      <c r="D73" s="32" t="s">
        <v>42</v>
      </c>
      <c r="E73" s="33">
        <v>6</v>
      </c>
      <c r="F73" s="31">
        <v>6.76</v>
      </c>
    </row>
    <row r="74" spans="1:6" ht="15.75" x14ac:dyDescent="0.25">
      <c r="A74" s="30" t="s">
        <v>12</v>
      </c>
      <c r="B74" s="30" t="s">
        <v>84</v>
      </c>
      <c r="C74" s="31">
        <f t="shared" si="1"/>
        <v>5.115044247787611</v>
      </c>
      <c r="D74" s="32" t="s">
        <v>42</v>
      </c>
      <c r="E74" s="33">
        <v>13</v>
      </c>
      <c r="F74" s="31">
        <v>5.78</v>
      </c>
    </row>
    <row r="75" spans="1:6" ht="15.75" x14ac:dyDescent="0.25">
      <c r="A75" s="30" t="s">
        <v>12</v>
      </c>
      <c r="B75" s="30" t="s">
        <v>85</v>
      </c>
      <c r="C75" s="31">
        <f t="shared" si="1"/>
        <v>1.0796460176991152</v>
      </c>
      <c r="D75" s="32" t="s">
        <v>42</v>
      </c>
      <c r="E75" s="33">
        <v>13</v>
      </c>
      <c r="F75" s="31">
        <v>1.22</v>
      </c>
    </row>
    <row r="76" spans="1:6" ht="15.75" x14ac:dyDescent="0.25">
      <c r="A76" s="30" t="s">
        <v>12</v>
      </c>
      <c r="B76" s="30" t="s">
        <v>86</v>
      </c>
      <c r="C76" s="31">
        <f t="shared" si="1"/>
        <v>4.7075471698113205</v>
      </c>
      <c r="D76" s="32" t="s">
        <v>42</v>
      </c>
      <c r="E76" s="33">
        <v>6</v>
      </c>
      <c r="F76" s="31">
        <v>4.99</v>
      </c>
    </row>
    <row r="77" spans="1:6" ht="15.75" x14ac:dyDescent="0.25">
      <c r="A77" s="30" t="s">
        <v>12</v>
      </c>
      <c r="B77" s="30" t="s">
        <v>87</v>
      </c>
      <c r="C77" s="31">
        <f t="shared" si="1"/>
        <v>1.8679245283018866</v>
      </c>
      <c r="D77" s="32" t="s">
        <v>42</v>
      </c>
      <c r="E77" s="33">
        <v>6</v>
      </c>
      <c r="F77" s="31">
        <v>1.98</v>
      </c>
    </row>
    <row r="78" spans="1:6" ht="15.75" x14ac:dyDescent="0.25">
      <c r="A78" s="30" t="s">
        <v>88</v>
      </c>
      <c r="B78" s="30" t="s">
        <v>89</v>
      </c>
      <c r="C78" s="31">
        <f t="shared" si="1"/>
        <v>5.6509433962264151</v>
      </c>
      <c r="D78" s="32" t="s">
        <v>42</v>
      </c>
      <c r="E78" s="33">
        <v>6</v>
      </c>
      <c r="F78" s="31">
        <v>5.99</v>
      </c>
    </row>
    <row r="79" spans="1:6" ht="15.75" x14ac:dyDescent="0.25">
      <c r="A79" s="30" t="s">
        <v>12</v>
      </c>
      <c r="B79" s="30" t="s">
        <v>90</v>
      </c>
      <c r="C79" s="31">
        <f t="shared" si="1"/>
        <v>0.75221238938053103</v>
      </c>
      <c r="D79" s="32" t="s">
        <v>42</v>
      </c>
      <c r="E79" s="33">
        <v>13</v>
      </c>
      <c r="F79" s="31">
        <v>0.85</v>
      </c>
    </row>
    <row r="80" spans="1:6" ht="15.75" x14ac:dyDescent="0.25">
      <c r="A80" s="30" t="s">
        <v>91</v>
      </c>
      <c r="B80" s="30" t="s">
        <v>92</v>
      </c>
      <c r="C80" s="31">
        <f t="shared" si="1"/>
        <v>4.2389380530973453</v>
      </c>
      <c r="D80" s="32" t="s">
        <v>16</v>
      </c>
      <c r="E80" s="33">
        <v>13</v>
      </c>
      <c r="F80" s="31">
        <v>4.79</v>
      </c>
    </row>
    <row r="81" spans="1:6" ht="15.75" x14ac:dyDescent="0.25">
      <c r="A81" s="30" t="s">
        <v>12</v>
      </c>
      <c r="B81" s="30" t="s">
        <v>93</v>
      </c>
      <c r="C81" s="31">
        <f t="shared" si="1"/>
        <v>7.061946902654868</v>
      </c>
      <c r="D81" s="32" t="s">
        <v>42</v>
      </c>
      <c r="E81" s="33">
        <v>13</v>
      </c>
      <c r="F81" s="31">
        <v>7.98</v>
      </c>
    </row>
    <row r="82" spans="1:6" ht="15.75" x14ac:dyDescent="0.25">
      <c r="A82" s="30" t="s">
        <v>12</v>
      </c>
      <c r="B82" s="30" t="s">
        <v>45</v>
      </c>
      <c r="C82" s="31">
        <f t="shared" si="1"/>
        <v>1.311320754716981</v>
      </c>
      <c r="D82" s="32" t="s">
        <v>42</v>
      </c>
      <c r="E82" s="33">
        <v>6</v>
      </c>
      <c r="F82" s="31">
        <v>1.39</v>
      </c>
    </row>
    <row r="83" spans="1:6" ht="15.75" x14ac:dyDescent="0.25">
      <c r="A83" s="30" t="s">
        <v>12</v>
      </c>
      <c r="B83" s="30" t="s">
        <v>94</v>
      </c>
      <c r="C83" s="31">
        <f t="shared" si="1"/>
        <v>1.4955752212389382</v>
      </c>
      <c r="D83" s="32" t="s">
        <v>42</v>
      </c>
      <c r="E83" s="33">
        <v>13</v>
      </c>
      <c r="F83" s="31">
        <v>1.69</v>
      </c>
    </row>
    <row r="84" spans="1:6" x14ac:dyDescent="0.25">
      <c r="A84" s="30" t="s">
        <v>12</v>
      </c>
      <c r="B84" s="30" t="s">
        <v>95</v>
      </c>
      <c r="C84" s="31">
        <f t="shared" si="1"/>
        <v>0.65094339622641506</v>
      </c>
      <c r="D84" s="32" t="s">
        <v>9</v>
      </c>
      <c r="E84" s="32">
        <v>6</v>
      </c>
      <c r="F84" s="31">
        <v>0.69</v>
      </c>
    </row>
    <row r="85" spans="1:6" x14ac:dyDescent="0.25">
      <c r="A85" s="30" t="s">
        <v>59</v>
      </c>
      <c r="B85" s="30" t="s">
        <v>96</v>
      </c>
      <c r="C85" s="31">
        <f t="shared" si="1"/>
        <v>4.6635514018691584</v>
      </c>
      <c r="D85" s="32" t="s">
        <v>9</v>
      </c>
      <c r="E85" s="32">
        <v>7</v>
      </c>
      <c r="F85" s="31">
        <v>4.99</v>
      </c>
    </row>
    <row r="86" spans="1:6" x14ac:dyDescent="0.25">
      <c r="A86" s="30" t="s">
        <v>12</v>
      </c>
      <c r="B86" s="30" t="s">
        <v>97</v>
      </c>
      <c r="C86" s="31">
        <f t="shared" si="1"/>
        <v>1.8773584905660377</v>
      </c>
      <c r="D86" s="32" t="s">
        <v>9</v>
      </c>
      <c r="E86" s="32">
        <v>6</v>
      </c>
      <c r="F86" s="31">
        <v>1.99</v>
      </c>
    </row>
    <row r="87" spans="1:6" x14ac:dyDescent="0.25">
      <c r="A87" s="30" t="s">
        <v>12</v>
      </c>
      <c r="B87" s="30" t="s">
        <v>98</v>
      </c>
      <c r="C87" s="31">
        <f t="shared" si="1"/>
        <v>11.311320754716981</v>
      </c>
      <c r="D87" s="32" t="s">
        <v>9</v>
      </c>
      <c r="E87" s="32">
        <v>6</v>
      </c>
      <c r="F87" s="31">
        <v>11.99</v>
      </c>
    </row>
    <row r="88" spans="1:6" x14ac:dyDescent="0.25">
      <c r="A88" s="30" t="s">
        <v>59</v>
      </c>
      <c r="B88" s="30" t="s">
        <v>99</v>
      </c>
      <c r="C88" s="31">
        <f t="shared" si="1"/>
        <v>2.8207547169811322</v>
      </c>
      <c r="D88" s="32" t="s">
        <v>9</v>
      </c>
      <c r="E88" s="32">
        <v>6</v>
      </c>
      <c r="F88" s="31">
        <v>2.99</v>
      </c>
    </row>
    <row r="89" spans="1:6" x14ac:dyDescent="0.25">
      <c r="A89" s="30" t="s">
        <v>12</v>
      </c>
      <c r="B89" s="30" t="s">
        <v>100</v>
      </c>
      <c r="C89" s="31">
        <f t="shared" si="1"/>
        <v>1.4955752212389382</v>
      </c>
      <c r="D89" s="32" t="s">
        <v>9</v>
      </c>
      <c r="E89" s="32">
        <v>13</v>
      </c>
      <c r="F89" s="31">
        <v>1.69</v>
      </c>
    </row>
    <row r="90" spans="1:6" x14ac:dyDescent="0.25">
      <c r="A90" s="30" t="s">
        <v>12</v>
      </c>
      <c r="B90" s="30" t="s">
        <v>100</v>
      </c>
      <c r="C90" s="31">
        <f t="shared" si="1"/>
        <v>1.4955752212389382</v>
      </c>
      <c r="D90" s="32" t="s">
        <v>9</v>
      </c>
      <c r="E90" s="32">
        <v>13</v>
      </c>
      <c r="F90" s="31">
        <v>1.69</v>
      </c>
    </row>
    <row r="91" spans="1:6" x14ac:dyDescent="0.25">
      <c r="A91" s="30" t="s">
        <v>12</v>
      </c>
      <c r="B91" s="30" t="s">
        <v>100</v>
      </c>
      <c r="C91" s="31">
        <f t="shared" si="1"/>
        <v>1.4955752212389382</v>
      </c>
      <c r="D91" s="32" t="s">
        <v>9</v>
      </c>
      <c r="E91" s="32">
        <v>13</v>
      </c>
      <c r="F91" s="31">
        <v>1.69</v>
      </c>
    </row>
    <row r="92" spans="1:6" x14ac:dyDescent="0.25">
      <c r="A92" s="30" t="s">
        <v>12</v>
      </c>
      <c r="B92" s="30" t="s">
        <v>100</v>
      </c>
      <c r="C92" s="31">
        <f t="shared" si="1"/>
        <v>1.4955752212389382</v>
      </c>
      <c r="D92" s="32" t="s">
        <v>9</v>
      </c>
      <c r="E92" s="32">
        <v>13</v>
      </c>
      <c r="F92" s="31">
        <v>1.69</v>
      </c>
    </row>
    <row r="93" spans="1:6" x14ac:dyDescent="0.25">
      <c r="A93" s="30" t="s">
        <v>12</v>
      </c>
      <c r="B93" s="30" t="s">
        <v>100</v>
      </c>
      <c r="C93" s="31">
        <f t="shared" si="1"/>
        <v>1.4955752212389382</v>
      </c>
      <c r="D93" s="32" t="s">
        <v>9</v>
      </c>
      <c r="E93" s="32">
        <v>13</v>
      </c>
      <c r="F93" s="31">
        <v>1.69</v>
      </c>
    </row>
    <row r="94" spans="1:6" x14ac:dyDescent="0.25">
      <c r="A94" s="30" t="s">
        <v>12</v>
      </c>
      <c r="B94" s="30" t="s">
        <v>100</v>
      </c>
      <c r="C94" s="31">
        <f t="shared" si="1"/>
        <v>1.4955752212389382</v>
      </c>
      <c r="D94" s="32" t="s">
        <v>9</v>
      </c>
      <c r="E94" s="32">
        <v>13</v>
      </c>
      <c r="F94" s="31">
        <v>1.69</v>
      </c>
    </row>
    <row r="95" spans="1:6" x14ac:dyDescent="0.25">
      <c r="A95" s="30" t="s">
        <v>12</v>
      </c>
      <c r="B95" s="30" t="s">
        <v>100</v>
      </c>
      <c r="C95" s="31">
        <f t="shared" si="1"/>
        <v>1.4955752212389382</v>
      </c>
      <c r="D95" s="32" t="s">
        <v>9</v>
      </c>
      <c r="E95" s="32">
        <v>13</v>
      </c>
      <c r="F95" s="31">
        <v>1.69</v>
      </c>
    </row>
    <row r="96" spans="1:6" x14ac:dyDescent="0.25">
      <c r="A96" s="30" t="s">
        <v>12</v>
      </c>
      <c r="B96" s="30" t="s">
        <v>101</v>
      </c>
      <c r="C96" s="31">
        <f t="shared" si="1"/>
        <v>1.4955752212389382</v>
      </c>
      <c r="D96" s="32" t="s">
        <v>9</v>
      </c>
      <c r="E96" s="32">
        <v>13</v>
      </c>
      <c r="F96" s="31">
        <v>1.69</v>
      </c>
    </row>
    <row r="97" spans="1:6" x14ac:dyDescent="0.25">
      <c r="A97" s="30" t="s">
        <v>12</v>
      </c>
      <c r="B97" s="30" t="s">
        <v>100</v>
      </c>
      <c r="C97" s="31">
        <f t="shared" si="1"/>
        <v>1.4955752212389382</v>
      </c>
      <c r="D97" s="32" t="s">
        <v>9</v>
      </c>
      <c r="E97" s="32">
        <v>13</v>
      </c>
      <c r="F97" s="31">
        <v>1.69</v>
      </c>
    </row>
    <row r="98" spans="1:6" x14ac:dyDescent="0.25">
      <c r="A98" s="30" t="s">
        <v>12</v>
      </c>
      <c r="B98" s="30" t="s">
        <v>100</v>
      </c>
      <c r="C98" s="31">
        <f t="shared" si="1"/>
        <v>1.4955752212389382</v>
      </c>
      <c r="D98" s="32" t="s">
        <v>9</v>
      </c>
      <c r="E98" s="32">
        <v>13</v>
      </c>
      <c r="F98" s="31">
        <v>1.69</v>
      </c>
    </row>
    <row r="99" spans="1:6" x14ac:dyDescent="0.25">
      <c r="A99" s="30" t="s">
        <v>12</v>
      </c>
      <c r="B99" s="30" t="s">
        <v>100</v>
      </c>
      <c r="C99" s="31">
        <f t="shared" si="1"/>
        <v>1.4955752212389382</v>
      </c>
      <c r="D99" s="32" t="s">
        <v>9</v>
      </c>
      <c r="E99" s="32">
        <v>13</v>
      </c>
      <c r="F99" s="31">
        <v>1.69</v>
      </c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</sheetData>
  <mergeCells count="1">
    <mergeCell ref="A1:F1"/>
  </mergeCells>
  <pageMargins left="0.51180599999999998" right="0.51180599999999998" top="0.78749999999999998" bottom="0.78749999999999998" header="0.315278" footer="0.315278"/>
  <pageSetup paperSize="9" fitToWidth="0" orientation="portrait"/>
  <drawing r:id="rId1"/>
  <extLst>
    <ext uri="smNativeData">
      <pm:sheetPrefs xmlns:pm="smNativeData" day="167632817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0"/>
  <sheetViews>
    <sheetView topLeftCell="A4" zoomScale="86" zoomScaleNormal="86" workbookViewId="0">
      <selection activeCell="B12" sqref="B12:B23"/>
    </sheetView>
  </sheetViews>
  <sheetFormatPr defaultColWidth="8.875" defaultRowHeight="15" x14ac:dyDescent="0.25"/>
  <cols>
    <col min="1" max="1" width="13.375" style="1" customWidth="1"/>
    <col min="2" max="2" width="16.625" style="1" customWidth="1"/>
    <col min="3" max="3" width="17" style="1" customWidth="1"/>
    <col min="4" max="4" width="15.125" style="1" customWidth="1"/>
    <col min="5" max="5" width="14" style="1" customWidth="1"/>
    <col min="6" max="6" width="8.875" style="1" customWidth="1"/>
    <col min="7" max="7" width="13.625" style="1" customWidth="1"/>
    <col min="8" max="8" width="14.125" style="1" customWidth="1"/>
    <col min="9" max="9" width="8.875" style="1" customWidth="1"/>
    <col min="10" max="16384" width="8.875" style="1"/>
  </cols>
  <sheetData>
    <row r="1" spans="1:13" ht="15.75" x14ac:dyDescent="0.25">
      <c r="A1" s="83" t="s">
        <v>102</v>
      </c>
      <c r="B1" s="83"/>
      <c r="C1" s="83"/>
      <c r="D1" s="83"/>
      <c r="E1" s="83"/>
      <c r="F1" s="84"/>
    </row>
    <row r="6" spans="1:13" x14ac:dyDescent="0.25">
      <c r="A6" s="85" t="s">
        <v>103</v>
      </c>
      <c r="B6" s="86"/>
      <c r="C6" s="86"/>
      <c r="D6" s="86"/>
      <c r="E6" s="87"/>
      <c r="F6" s="88"/>
      <c r="G6" s="47"/>
    </row>
    <row r="7" spans="1:13" x14ac:dyDescent="0.25">
      <c r="A7" s="34" t="s">
        <v>104</v>
      </c>
      <c r="B7" s="89" t="s">
        <v>105</v>
      </c>
      <c r="C7" s="89"/>
      <c r="D7" s="89"/>
      <c r="E7" s="90"/>
      <c r="F7" s="91"/>
      <c r="G7" s="47"/>
    </row>
    <row r="8" spans="1:13" x14ac:dyDescent="0.25">
      <c r="A8" s="35" t="s">
        <v>106</v>
      </c>
      <c r="B8" s="36">
        <v>2</v>
      </c>
      <c r="C8" s="37"/>
      <c r="D8" s="38" t="s">
        <v>107</v>
      </c>
      <c r="E8" s="37"/>
      <c r="F8" s="36"/>
      <c r="G8" s="47"/>
    </row>
    <row r="9" spans="1:13" x14ac:dyDescent="0.25">
      <c r="A9" s="39"/>
      <c r="B9" s="40"/>
      <c r="C9" s="40"/>
      <c r="D9" s="39"/>
      <c r="E9" s="40"/>
      <c r="F9" s="40"/>
      <c r="G9" s="47"/>
    </row>
    <row r="10" spans="1:13" ht="15.75" thickBot="1" x14ac:dyDescent="0.3">
      <c r="A10" s="92" t="s">
        <v>0</v>
      </c>
      <c r="B10" s="92" t="s">
        <v>108</v>
      </c>
      <c r="C10" s="92" t="s">
        <v>4</v>
      </c>
      <c r="D10" s="92" t="s">
        <v>109</v>
      </c>
      <c r="E10" s="92" t="s">
        <v>110</v>
      </c>
      <c r="F10" s="93" t="s">
        <v>111</v>
      </c>
      <c r="G10" s="47"/>
    </row>
    <row r="11" spans="1:13" ht="15.75" customHeight="1" thickBot="1" x14ac:dyDescent="0.3">
      <c r="A11" s="92" t="s">
        <v>0</v>
      </c>
      <c r="B11" s="92" t="s">
        <v>0</v>
      </c>
      <c r="C11" s="92" t="s">
        <v>0</v>
      </c>
      <c r="D11" s="92" t="s">
        <v>0</v>
      </c>
      <c r="E11" s="92" t="s">
        <v>0</v>
      </c>
      <c r="F11" s="94"/>
      <c r="G11" s="48"/>
      <c r="H11" s="116"/>
      <c r="I11" s="117"/>
      <c r="J11" s="117"/>
    </row>
    <row r="12" spans="1:13" ht="15.75" customHeight="1" thickBot="1" x14ac:dyDescent="0.3">
      <c r="A12" s="49" t="s">
        <v>132</v>
      </c>
      <c r="B12" s="50">
        <v>0.1</v>
      </c>
      <c r="C12" s="51" t="str">
        <f t="shared" ref="C12:C23" si="0">IF(A12="","",VLOOKUP(A12,UNIDADE,3,FALSE))</f>
        <v>Kg</v>
      </c>
      <c r="D12" s="52">
        <f t="shared" ref="D12:D22" si="1">IF(A12="","",VLOOKUP(A12,PRECO,2,FALSE))</f>
        <v>1.8773584905660377</v>
      </c>
      <c r="E12" s="52">
        <f t="shared" ref="E12:E23" si="2">IF(A12="","",D12*B12)</f>
        <v>0.18773584905660379</v>
      </c>
      <c r="F12" s="53"/>
      <c r="G12" s="47"/>
      <c r="H12" s="116"/>
      <c r="I12" s="117"/>
      <c r="J12" s="117"/>
    </row>
    <row r="13" spans="1:13" ht="16.5" thickTop="1" thickBot="1" x14ac:dyDescent="0.3">
      <c r="A13" s="54" t="s">
        <v>11</v>
      </c>
      <c r="B13" s="50">
        <v>0.25</v>
      </c>
      <c r="C13" s="55" t="str">
        <f t="shared" si="0"/>
        <v>Kg</v>
      </c>
      <c r="D13" s="56">
        <f t="shared" si="1"/>
        <v>1.3739837398373984</v>
      </c>
      <c r="E13" s="57">
        <f t="shared" si="2"/>
        <v>0.3434959349593496</v>
      </c>
      <c r="F13" s="53"/>
      <c r="G13" s="47"/>
      <c r="H13" s="10" t="s">
        <v>112</v>
      </c>
      <c r="I13" s="11"/>
      <c r="J13" s="22">
        <f>SUM(E12:E22)</f>
        <v>2.0436907670838269</v>
      </c>
      <c r="K13" s="12" t="s">
        <v>113</v>
      </c>
      <c r="L13" s="13"/>
      <c r="M13" s="26">
        <f>J14*3</f>
        <v>3.0655361506257401</v>
      </c>
    </row>
    <row r="14" spans="1:13" ht="15.75" customHeight="1" thickBot="1" x14ac:dyDescent="0.3">
      <c r="A14" s="58" t="s">
        <v>97</v>
      </c>
      <c r="B14" s="59">
        <v>0.25</v>
      </c>
      <c r="C14" s="55" t="str">
        <f t="shared" si="0"/>
        <v>Kg</v>
      </c>
      <c r="D14" s="60">
        <f t="shared" si="1"/>
        <v>1.8773584905660377</v>
      </c>
      <c r="E14" s="61">
        <f t="shared" si="2"/>
        <v>0.46933962264150941</v>
      </c>
      <c r="F14" s="62"/>
      <c r="G14" s="47"/>
      <c r="H14" s="14" t="s">
        <v>114</v>
      </c>
      <c r="I14" s="15"/>
      <c r="J14" s="23">
        <f>J13/B8</f>
        <v>1.0218453835419135</v>
      </c>
      <c r="K14" s="16"/>
      <c r="L14" s="17"/>
      <c r="M14" s="25"/>
    </row>
    <row r="15" spans="1:13" ht="15.75" customHeight="1" thickBot="1" x14ac:dyDescent="0.3">
      <c r="A15" s="63" t="s">
        <v>10</v>
      </c>
      <c r="B15" s="64">
        <v>0.1</v>
      </c>
      <c r="C15" s="55" t="str">
        <f t="shared" si="0"/>
        <v>Kg</v>
      </c>
      <c r="D15" s="60">
        <f t="shared" si="1"/>
        <v>0.64227642276422769</v>
      </c>
      <c r="E15" s="61">
        <f t="shared" si="2"/>
        <v>6.4227642276422775E-2</v>
      </c>
      <c r="F15" s="62"/>
      <c r="G15" s="47"/>
      <c r="H15" s="14" t="s">
        <v>115</v>
      </c>
      <c r="I15" s="15"/>
      <c r="J15" s="23">
        <f>J14/(1*J16)/B8</f>
        <v>1.7030756392365225</v>
      </c>
      <c r="K15" s="16"/>
      <c r="L15" s="17"/>
      <c r="M15" s="25"/>
    </row>
    <row r="16" spans="1:13" ht="15.75" customHeight="1" thickBot="1" x14ac:dyDescent="0.3">
      <c r="A16" s="65" t="s">
        <v>13</v>
      </c>
      <c r="B16" s="66">
        <v>2.5000000000000001E-2</v>
      </c>
      <c r="C16" s="67" t="str">
        <f t="shared" si="0"/>
        <v>Kg</v>
      </c>
      <c r="D16" s="68">
        <f t="shared" si="1"/>
        <v>1.5</v>
      </c>
      <c r="E16" s="61">
        <f t="shared" si="2"/>
        <v>3.7500000000000006E-2</v>
      </c>
      <c r="F16" s="62"/>
      <c r="G16" s="47"/>
      <c r="H16" s="18" t="s">
        <v>116</v>
      </c>
      <c r="I16" s="19"/>
      <c r="J16" s="24">
        <v>0.3</v>
      </c>
      <c r="K16" s="20"/>
      <c r="L16" s="21"/>
      <c r="M16" s="27"/>
    </row>
    <row r="17" spans="1:8" ht="15.75" customHeight="1" thickBot="1" x14ac:dyDescent="0.3">
      <c r="A17" s="65" t="s">
        <v>131</v>
      </c>
      <c r="B17" s="69">
        <v>0.1</v>
      </c>
      <c r="C17" s="70" t="str">
        <f t="shared" si="0"/>
        <v>kg</v>
      </c>
      <c r="D17" s="60">
        <f t="shared" si="1"/>
        <v>1.311320754716981</v>
      </c>
      <c r="E17" s="61">
        <f t="shared" si="2"/>
        <v>0.13113207547169811</v>
      </c>
      <c r="F17" s="62"/>
      <c r="G17" s="47"/>
    </row>
    <row r="18" spans="1:8" ht="31.5" customHeight="1" thickBot="1" x14ac:dyDescent="0.3">
      <c r="A18" s="71" t="s">
        <v>100</v>
      </c>
      <c r="B18" s="72">
        <v>0.05</v>
      </c>
      <c r="C18" s="73" t="str">
        <f t="shared" si="0"/>
        <v>Kg</v>
      </c>
      <c r="D18" s="74">
        <f t="shared" si="1"/>
        <v>1.4955752212389382</v>
      </c>
      <c r="E18" s="74">
        <f t="shared" si="2"/>
        <v>7.4778761061946905E-2</v>
      </c>
      <c r="F18" s="62"/>
      <c r="G18" s="47"/>
    </row>
    <row r="19" spans="1:8" ht="15.75" thickBot="1" x14ac:dyDescent="0.3">
      <c r="A19" s="65" t="s">
        <v>15</v>
      </c>
      <c r="B19" s="66">
        <v>0.15</v>
      </c>
      <c r="C19" s="55" t="str">
        <f t="shared" si="0"/>
        <v>Lt</v>
      </c>
      <c r="D19" s="60">
        <f t="shared" si="1"/>
        <v>2.0660377358490565</v>
      </c>
      <c r="E19" s="61">
        <f t="shared" si="2"/>
        <v>0.30990566037735845</v>
      </c>
      <c r="F19" s="62"/>
      <c r="G19" s="47"/>
      <c r="H19" s="5"/>
    </row>
    <row r="20" spans="1:8" ht="15.75" thickBot="1" x14ac:dyDescent="0.3">
      <c r="A20" s="71" t="s">
        <v>14</v>
      </c>
      <c r="B20" s="72">
        <v>0.02</v>
      </c>
      <c r="C20" s="73" t="str">
        <f t="shared" si="0"/>
        <v>Kg</v>
      </c>
      <c r="D20" s="74">
        <f t="shared" si="1"/>
        <v>1.5</v>
      </c>
      <c r="E20" s="74">
        <f t="shared" si="2"/>
        <v>0.03</v>
      </c>
      <c r="F20" s="62"/>
      <c r="G20" s="47"/>
      <c r="H20" s="5"/>
    </row>
    <row r="21" spans="1:8" ht="15.75" thickBot="1" x14ac:dyDescent="0.3">
      <c r="A21" s="65" t="s">
        <v>39</v>
      </c>
      <c r="B21" s="66">
        <v>0.3</v>
      </c>
      <c r="C21" s="55" t="str">
        <f t="shared" si="0"/>
        <v>Lt</v>
      </c>
      <c r="D21" s="60">
        <f t="shared" si="1"/>
        <v>1.3185840707964602</v>
      </c>
      <c r="E21" s="61">
        <f t="shared" si="2"/>
        <v>0.39557522123893807</v>
      </c>
      <c r="F21" s="62"/>
      <c r="G21" s="47"/>
    </row>
    <row r="22" spans="1:8" ht="15.75" thickBot="1" x14ac:dyDescent="0.3">
      <c r="A22" s="71" t="s">
        <v>34</v>
      </c>
      <c r="B22" s="72"/>
      <c r="C22" s="73" t="str">
        <f t="shared" si="0"/>
        <v>Lt</v>
      </c>
      <c r="D22" s="74">
        <f t="shared" si="1"/>
        <v>0.34905660377358488</v>
      </c>
      <c r="E22" s="74">
        <f t="shared" si="2"/>
        <v>0</v>
      </c>
      <c r="F22" s="62"/>
      <c r="G22" s="47"/>
    </row>
    <row r="23" spans="1:8" ht="15.75" thickBot="1" x14ac:dyDescent="0.3">
      <c r="A23" s="54" t="s">
        <v>95</v>
      </c>
      <c r="B23" s="75">
        <v>0.2</v>
      </c>
      <c r="C23" s="76" t="str">
        <f t="shared" si="0"/>
        <v>Kg</v>
      </c>
      <c r="D23" s="77"/>
      <c r="E23" s="78">
        <f t="shared" si="2"/>
        <v>0</v>
      </c>
      <c r="F23" s="62"/>
      <c r="G23" s="47"/>
    </row>
    <row r="24" spans="1:8" x14ac:dyDescent="0.25">
      <c r="A24" s="47"/>
      <c r="B24" s="47"/>
      <c r="C24" s="47"/>
      <c r="D24" s="47"/>
      <c r="E24" s="47"/>
      <c r="F24" s="47"/>
      <c r="G24" s="47"/>
    </row>
    <row r="25" spans="1:8" ht="15" customHeight="1" x14ac:dyDescent="0.25">
      <c r="A25" s="79"/>
      <c r="B25" s="80"/>
      <c r="C25" s="70" t="str">
        <f t="shared" ref="C25:C30" si="3">IF(A25="","",VLOOKUP(A25,UNIDADE,3,FALSE))</f>
        <v/>
      </c>
      <c r="D25" s="81" t="str">
        <f t="shared" ref="D25:D30" si="4">IF(A25="","",VLOOKUP(A25,PRECO,2,FALSE))</f>
        <v/>
      </c>
      <c r="E25" s="81" t="str">
        <f t="shared" ref="E25:E30" si="5">IF(A25="","",D25*B25)</f>
        <v/>
      </c>
      <c r="F25" s="47"/>
      <c r="G25" s="47"/>
    </row>
    <row r="26" spans="1:8" x14ac:dyDescent="0.25">
      <c r="A26" s="8"/>
      <c r="B26" s="9"/>
      <c r="C26" s="5" t="str">
        <f t="shared" si="3"/>
        <v/>
      </c>
      <c r="D26" s="7" t="str">
        <f t="shared" si="4"/>
        <v/>
      </c>
      <c r="E26" s="7" t="str">
        <f t="shared" si="5"/>
        <v/>
      </c>
    </row>
    <row r="27" spans="1:8" ht="15" customHeight="1" x14ac:dyDescent="0.25">
      <c r="A27" s="8"/>
      <c r="B27" s="9"/>
      <c r="C27" s="5" t="str">
        <f t="shared" si="3"/>
        <v/>
      </c>
      <c r="D27" s="7" t="str">
        <f t="shared" si="4"/>
        <v/>
      </c>
      <c r="E27" s="7" t="str">
        <f t="shared" si="5"/>
        <v/>
      </c>
    </row>
    <row r="28" spans="1:8" ht="15" customHeight="1" x14ac:dyDescent="0.25">
      <c r="A28" s="8"/>
      <c r="B28" s="9"/>
      <c r="C28" s="5" t="str">
        <f t="shared" si="3"/>
        <v/>
      </c>
      <c r="D28" s="7" t="str">
        <f t="shared" si="4"/>
        <v/>
      </c>
      <c r="E28" s="7" t="str">
        <f t="shared" si="5"/>
        <v/>
      </c>
    </row>
    <row r="29" spans="1:8" x14ac:dyDescent="0.25">
      <c r="A29" s="8"/>
      <c r="B29" s="9"/>
      <c r="C29" s="5" t="str">
        <f t="shared" si="3"/>
        <v/>
      </c>
      <c r="D29" s="7" t="str">
        <f t="shared" si="4"/>
        <v/>
      </c>
      <c r="E29" s="7" t="str">
        <f t="shared" si="5"/>
        <v/>
      </c>
    </row>
    <row r="30" spans="1:8" x14ac:dyDescent="0.25">
      <c r="A30" s="8"/>
      <c r="B30" s="9"/>
      <c r="C30" s="5" t="str">
        <f t="shared" si="3"/>
        <v/>
      </c>
      <c r="D30" s="7" t="str">
        <f t="shared" si="4"/>
        <v/>
      </c>
      <c r="E30" s="7" t="str">
        <f t="shared" si="5"/>
        <v/>
      </c>
    </row>
    <row r="33" spans="1:12" ht="30" customHeight="1" x14ac:dyDescent="0.25">
      <c r="A33" s="118" t="s">
        <v>117</v>
      </c>
      <c r="B33" s="119"/>
    </row>
    <row r="34" spans="1:12" x14ac:dyDescent="0.25">
      <c r="A34" s="95" t="s">
        <v>127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1"/>
    </row>
    <row r="35" spans="1:12" x14ac:dyDescent="0.25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4"/>
    </row>
    <row r="36" spans="1:12" x14ac:dyDescent="0.2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4"/>
    </row>
    <row r="37" spans="1:12" x14ac:dyDescent="0.2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4"/>
    </row>
    <row r="38" spans="1:12" x14ac:dyDescent="0.2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4"/>
    </row>
    <row r="39" spans="1:12" x14ac:dyDescent="0.25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4"/>
    </row>
    <row r="40" spans="1:12" x14ac:dyDescent="0.25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4"/>
    </row>
    <row r="41" spans="1:12" x14ac:dyDescent="0.25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4"/>
    </row>
    <row r="42" spans="1:12" x14ac:dyDescent="0.25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4"/>
    </row>
    <row r="43" spans="1:12" x14ac:dyDescent="0.25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4"/>
    </row>
    <row r="44" spans="1:12" x14ac:dyDescent="0.2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</row>
    <row r="45" spans="1:12" x14ac:dyDescent="0.2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4"/>
    </row>
    <row r="46" spans="1:12" x14ac:dyDescent="0.2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4"/>
    </row>
    <row r="47" spans="1:12" x14ac:dyDescent="0.2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4"/>
    </row>
    <row r="48" spans="1:12" x14ac:dyDescent="0.25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4"/>
    </row>
    <row r="49" spans="1:12" x14ac:dyDescent="0.25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4"/>
    </row>
    <row r="50" spans="1:12" x14ac:dyDescent="0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4"/>
    </row>
    <row r="51" spans="1:12" x14ac:dyDescent="0.2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4"/>
    </row>
    <row r="52" spans="1:12" x14ac:dyDescent="0.2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4"/>
    </row>
    <row r="53" spans="1:12" x14ac:dyDescent="0.2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4"/>
    </row>
    <row r="54" spans="1:12" x14ac:dyDescent="0.2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4"/>
    </row>
    <row r="55" spans="1:12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4"/>
    </row>
    <row r="56" spans="1:12" x14ac:dyDescent="0.2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4"/>
    </row>
    <row r="57" spans="1:12" x14ac:dyDescent="0.2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4"/>
    </row>
    <row r="58" spans="1:12" x14ac:dyDescent="0.2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4"/>
    </row>
    <row r="59" spans="1:12" x14ac:dyDescent="0.2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4"/>
    </row>
    <row r="60" spans="1:12" ht="121.5" customHeight="1" x14ac:dyDescent="0.25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7"/>
    </row>
    <row r="63" spans="1:12" ht="15.75" x14ac:dyDescent="0.25">
      <c r="A63" s="128" t="s">
        <v>121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30"/>
    </row>
    <row r="64" spans="1:12" x14ac:dyDescent="0.25">
      <c r="A64" s="95" t="s">
        <v>128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7"/>
    </row>
    <row r="65" spans="1:12" x14ac:dyDescent="0.2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00"/>
    </row>
    <row r="66" spans="1:12" x14ac:dyDescent="0.2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00"/>
    </row>
    <row r="67" spans="1:12" x14ac:dyDescent="0.2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100"/>
    </row>
    <row r="68" spans="1:12" x14ac:dyDescent="0.2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0"/>
    </row>
    <row r="69" spans="1:12" x14ac:dyDescent="0.2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00"/>
    </row>
    <row r="70" spans="1:12" x14ac:dyDescent="0.2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100"/>
    </row>
    <row r="71" spans="1:12" x14ac:dyDescent="0.2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00"/>
    </row>
    <row r="72" spans="1:12" x14ac:dyDescent="0.25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100"/>
    </row>
    <row r="73" spans="1:12" x14ac:dyDescent="0.25">
      <c r="A73" s="98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100"/>
    </row>
    <row r="74" spans="1:12" x14ac:dyDescent="0.25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100"/>
    </row>
    <row r="75" spans="1:12" x14ac:dyDescent="0.25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100"/>
    </row>
    <row r="76" spans="1:12" x14ac:dyDescent="0.25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100"/>
    </row>
    <row r="77" spans="1:12" x14ac:dyDescent="0.25">
      <c r="A77" s="101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3"/>
    </row>
    <row r="80" spans="1:12" ht="18.75" x14ac:dyDescent="0.25">
      <c r="A80" s="104" t="s">
        <v>122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6"/>
    </row>
    <row r="81" spans="1:12" x14ac:dyDescent="0.25">
      <c r="A81" s="107" t="s">
        <v>123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9"/>
    </row>
    <row r="82" spans="1:12" x14ac:dyDescent="0.25">
      <c r="A82" s="110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2"/>
    </row>
    <row r="83" spans="1:12" x14ac:dyDescent="0.25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2"/>
    </row>
    <row r="84" spans="1:12" x14ac:dyDescent="0.2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2"/>
    </row>
    <row r="85" spans="1:12" x14ac:dyDescent="0.2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2"/>
    </row>
    <row r="86" spans="1:12" x14ac:dyDescent="0.25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2"/>
    </row>
    <row r="87" spans="1:12" x14ac:dyDescent="0.25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2"/>
    </row>
    <row r="88" spans="1:12" x14ac:dyDescent="0.25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2"/>
    </row>
    <row r="89" spans="1:12" x14ac:dyDescent="0.25">
      <c r="A89" s="110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2"/>
    </row>
    <row r="90" spans="1:12" x14ac:dyDescent="0.2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5"/>
    </row>
  </sheetData>
  <mergeCells count="17">
    <mergeCell ref="A64:L77"/>
    <mergeCell ref="A80:L80"/>
    <mergeCell ref="A81:L90"/>
    <mergeCell ref="H11:H12"/>
    <mergeCell ref="I11:J12"/>
    <mergeCell ref="A33:B33"/>
    <mergeCell ref="A34:L60"/>
    <mergeCell ref="A63:L63"/>
    <mergeCell ref="A1:F1"/>
    <mergeCell ref="A6:F6"/>
    <mergeCell ref="B7:F7"/>
    <mergeCell ref="A10:A1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sqref="A12:A23 A25:A30" xr:uid="{00000000-0002-0000-0100-000000000000}">
      <formula1>DESCRICAO</formula1>
    </dataValidation>
  </dataValidations>
  <pageMargins left="0.51180599999999998" right="0.51180599999999998" top="0.78749999999999998" bottom="0.78749999999999998" header="0.315278" footer="0.315278"/>
  <pageSetup paperSize="9" fitToWidth="0" orientation="portrait"/>
  <drawing r:id="rId1"/>
  <extLst>
    <ext uri="smNativeData">
      <pm:sheetPrefs xmlns:pm="smNativeData" day="167632817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D6EB-AFBB-4CC3-987E-FE21657C00DB}">
  <dimension ref="A1:K23"/>
  <sheetViews>
    <sheetView zoomScale="80" zoomScaleNormal="80" workbookViewId="0">
      <selection activeCell="E28" sqref="E28"/>
    </sheetView>
  </sheetViews>
  <sheetFormatPr defaultRowHeight="15.75" x14ac:dyDescent="0.25"/>
  <cols>
    <col min="1" max="1" width="7.125" customWidth="1"/>
    <col min="2" max="2" width="11.125" customWidth="1"/>
    <col min="3" max="3" width="12.625" customWidth="1"/>
  </cols>
  <sheetData>
    <row r="1" spans="1:11" ht="21" x14ac:dyDescent="0.25">
      <c r="B1" s="178" t="s">
        <v>133</v>
      </c>
      <c r="C1" s="178"/>
      <c r="D1" s="178"/>
      <c r="E1" s="178"/>
      <c r="F1" s="178"/>
      <c r="G1" s="178"/>
      <c r="H1" s="178"/>
      <c r="I1" s="178"/>
      <c r="J1" s="178"/>
      <c r="K1" s="178"/>
    </row>
    <row r="2" spans="1:11" x14ac:dyDescent="0.25">
      <c r="C2" t="s">
        <v>134</v>
      </c>
    </row>
    <row r="5" spans="1:11" x14ac:dyDescent="0.25">
      <c r="B5" s="179" t="s">
        <v>135</v>
      </c>
      <c r="C5" s="180" t="s">
        <v>105</v>
      </c>
      <c r="D5" s="180"/>
      <c r="E5" s="180"/>
      <c r="F5" s="180"/>
      <c r="G5" s="180"/>
      <c r="H5" s="180"/>
      <c r="I5" s="180"/>
      <c r="J5" s="180"/>
      <c r="K5" s="180"/>
    </row>
    <row r="7" spans="1:11" ht="30" x14ac:dyDescent="0.25">
      <c r="B7" s="179" t="s">
        <v>136</v>
      </c>
      <c r="C7" s="181" t="s">
        <v>151</v>
      </c>
      <c r="D7" s="182" t="s">
        <v>137</v>
      </c>
      <c r="E7" s="182"/>
      <c r="F7" s="182"/>
      <c r="G7" s="182"/>
      <c r="H7" s="182"/>
      <c r="I7" s="182"/>
      <c r="J7" s="182"/>
      <c r="K7" s="183">
        <v>2</v>
      </c>
    </row>
    <row r="8" spans="1:11" ht="16.5" thickBot="1" x14ac:dyDescent="0.3">
      <c r="D8" s="184"/>
      <c r="E8" s="184"/>
      <c r="F8" s="184"/>
      <c r="G8" s="184"/>
      <c r="H8" s="184"/>
      <c r="I8" s="184"/>
      <c r="J8" s="184"/>
    </row>
    <row r="9" spans="1:11" ht="45.75" thickBot="1" x14ac:dyDescent="0.3">
      <c r="B9" s="208" t="s">
        <v>138</v>
      </c>
      <c r="C9" s="208" t="s">
        <v>139</v>
      </c>
      <c r="D9" s="185" t="s">
        <v>147</v>
      </c>
      <c r="E9" s="185" t="s">
        <v>148</v>
      </c>
      <c r="F9" s="185" t="s">
        <v>149</v>
      </c>
      <c r="G9" s="185" t="s">
        <v>150</v>
      </c>
      <c r="H9" s="186" t="s">
        <v>140</v>
      </c>
      <c r="I9" s="187" t="s">
        <v>141</v>
      </c>
      <c r="J9" s="188" t="s">
        <v>142</v>
      </c>
      <c r="K9" s="188" t="s">
        <v>143</v>
      </c>
    </row>
    <row r="10" spans="1:11" ht="27" customHeight="1" x14ac:dyDescent="0.25">
      <c r="A10" s="206"/>
      <c r="B10" s="209" t="s">
        <v>132</v>
      </c>
      <c r="C10" s="210">
        <v>0.1</v>
      </c>
      <c r="D10" s="207">
        <v>90</v>
      </c>
      <c r="E10" s="189">
        <v>0</v>
      </c>
      <c r="F10" s="189">
        <v>19.2</v>
      </c>
      <c r="G10" s="189">
        <v>2.5</v>
      </c>
      <c r="H10" s="190">
        <f>(C10*D10)</f>
        <v>9</v>
      </c>
      <c r="I10" s="191">
        <f>(C10*E10)</f>
        <v>0</v>
      </c>
      <c r="J10" s="191">
        <f>(C10*F10)</f>
        <v>1.92</v>
      </c>
      <c r="K10" s="191">
        <f>(C10*G10)</f>
        <v>0.25</v>
      </c>
    </row>
    <row r="11" spans="1:11" x14ac:dyDescent="0.25">
      <c r="A11" s="206"/>
      <c r="B11" s="209" t="s">
        <v>11</v>
      </c>
      <c r="C11" s="210">
        <v>0.25</v>
      </c>
      <c r="D11" s="207">
        <v>57.5</v>
      </c>
      <c r="E11" s="189">
        <v>0.75</v>
      </c>
      <c r="F11" s="189">
        <v>8.75</v>
      </c>
      <c r="G11" s="189">
        <v>2</v>
      </c>
      <c r="H11" s="192">
        <f>(C11*D11)</f>
        <v>14.375</v>
      </c>
      <c r="I11" s="191">
        <f>(C11*E11)</f>
        <v>0.1875</v>
      </c>
      <c r="J11" s="191">
        <f>(C11*F11)</f>
        <v>2.1875</v>
      </c>
      <c r="K11" s="191">
        <f>(C11*G11)</f>
        <v>0.5</v>
      </c>
    </row>
    <row r="12" spans="1:11" ht="30" x14ac:dyDescent="0.25">
      <c r="A12" s="206"/>
      <c r="B12" s="209" t="s">
        <v>97</v>
      </c>
      <c r="C12" s="210">
        <v>0.25</v>
      </c>
      <c r="D12" s="207">
        <v>160</v>
      </c>
      <c r="E12" s="189">
        <v>1.25</v>
      </c>
      <c r="F12" s="189">
        <v>33.5</v>
      </c>
      <c r="G12" s="189">
        <v>0.5</v>
      </c>
      <c r="H12" s="192">
        <f t="shared" ref="H12:H20" si="0">(C12*D12)</f>
        <v>40</v>
      </c>
      <c r="I12" s="191">
        <f t="shared" ref="I12:I20" si="1">(C12*E12)</f>
        <v>0.3125</v>
      </c>
      <c r="J12" s="191">
        <f t="shared" ref="J12:J20" si="2">(C12*F12)</f>
        <v>8.375</v>
      </c>
      <c r="K12" s="191">
        <f t="shared" ref="K12:K20" si="3">(C12*G12)</f>
        <v>0.125</v>
      </c>
    </row>
    <row r="13" spans="1:11" x14ac:dyDescent="0.25">
      <c r="A13" s="206"/>
      <c r="B13" s="209" t="s">
        <v>10</v>
      </c>
      <c r="C13" s="210">
        <v>0.1</v>
      </c>
      <c r="D13" s="207">
        <v>20</v>
      </c>
      <c r="E13" s="189">
        <v>0.2</v>
      </c>
      <c r="F13" s="189">
        <v>3.1</v>
      </c>
      <c r="G13" s="189">
        <v>0.9</v>
      </c>
      <c r="H13" s="192">
        <f t="shared" si="0"/>
        <v>2</v>
      </c>
      <c r="I13" s="191">
        <f t="shared" si="1"/>
        <v>2.0000000000000004E-2</v>
      </c>
      <c r="J13" s="191">
        <f t="shared" si="2"/>
        <v>0.31000000000000005</v>
      </c>
      <c r="K13" s="191">
        <f t="shared" si="3"/>
        <v>9.0000000000000011E-2</v>
      </c>
    </row>
    <row r="14" spans="1:11" x14ac:dyDescent="0.25">
      <c r="A14" s="206"/>
      <c r="B14" s="209" t="s">
        <v>13</v>
      </c>
      <c r="C14" s="210">
        <v>2.5000000000000001E-2</v>
      </c>
      <c r="D14" s="207">
        <v>18</v>
      </c>
      <c r="E14" s="189">
        <v>0.15</v>
      </c>
      <c r="F14" s="189">
        <v>2.83</v>
      </c>
      <c r="G14" s="189">
        <v>0.95</v>
      </c>
      <c r="H14" s="192">
        <f t="shared" si="0"/>
        <v>0.45</v>
      </c>
      <c r="I14" s="191">
        <f t="shared" si="1"/>
        <v>3.7499999999999999E-3</v>
      </c>
      <c r="J14" s="191">
        <f t="shared" si="2"/>
        <v>7.0750000000000007E-2</v>
      </c>
      <c r="K14" s="191">
        <f t="shared" si="3"/>
        <v>2.375E-2</v>
      </c>
    </row>
    <row r="15" spans="1:11" ht="36" customHeight="1" x14ac:dyDescent="0.25">
      <c r="A15" s="206"/>
      <c r="B15" s="209" t="s">
        <v>131</v>
      </c>
      <c r="C15" s="210">
        <v>0.1</v>
      </c>
      <c r="D15" s="207">
        <v>26</v>
      </c>
      <c r="E15" s="189">
        <v>0.3</v>
      </c>
      <c r="F15" s="189">
        <v>2.9</v>
      </c>
      <c r="G15" s="189">
        <v>1.8</v>
      </c>
      <c r="H15" s="192">
        <f t="shared" si="0"/>
        <v>2.6</v>
      </c>
      <c r="I15" s="191">
        <f t="shared" si="1"/>
        <v>0.03</v>
      </c>
      <c r="J15" s="191">
        <f t="shared" si="2"/>
        <v>0.28999999999999998</v>
      </c>
      <c r="K15" s="191">
        <f t="shared" si="3"/>
        <v>0.18000000000000002</v>
      </c>
    </row>
    <row r="16" spans="1:11" ht="45" x14ac:dyDescent="0.25">
      <c r="A16" s="206"/>
      <c r="B16" s="209" t="s">
        <v>100</v>
      </c>
      <c r="C16" s="210">
        <v>0.05</v>
      </c>
      <c r="D16" s="207">
        <v>18.2</v>
      </c>
      <c r="E16" s="189">
        <v>0.01</v>
      </c>
      <c r="F16" s="189">
        <v>4.51</v>
      </c>
      <c r="G16" s="189">
        <v>0.02</v>
      </c>
      <c r="H16" s="192">
        <f t="shared" si="0"/>
        <v>0.91</v>
      </c>
      <c r="I16" s="191">
        <f t="shared" si="1"/>
        <v>5.0000000000000001E-4</v>
      </c>
      <c r="J16" s="191">
        <f t="shared" si="2"/>
        <v>0.22550000000000001</v>
      </c>
      <c r="K16" s="191">
        <f t="shared" si="3"/>
        <v>1E-3</v>
      </c>
    </row>
    <row r="17" spans="1:11" x14ac:dyDescent="0.25">
      <c r="A17" s="206"/>
      <c r="B17" s="209" t="s">
        <v>15</v>
      </c>
      <c r="C17" s="210">
        <v>0.15</v>
      </c>
      <c r="D17" s="207">
        <v>1348.5</v>
      </c>
      <c r="E17" s="189">
        <v>149.5</v>
      </c>
      <c r="F17" s="189">
        <v>0</v>
      </c>
      <c r="G17" s="189">
        <v>0.1</v>
      </c>
      <c r="H17" s="192">
        <f t="shared" si="0"/>
        <v>202.27500000000001</v>
      </c>
      <c r="I17" s="191">
        <f t="shared" si="1"/>
        <v>22.425000000000001</v>
      </c>
      <c r="J17" s="191">
        <f t="shared" si="2"/>
        <v>0</v>
      </c>
      <c r="K17" s="191">
        <f t="shared" si="3"/>
        <v>1.4999999999999999E-2</v>
      </c>
    </row>
    <row r="18" spans="1:11" x14ac:dyDescent="0.25">
      <c r="A18" s="206"/>
      <c r="B18" s="209" t="s">
        <v>14</v>
      </c>
      <c r="C18" s="210">
        <v>0.02</v>
      </c>
      <c r="D18" s="207">
        <v>0.56000000000000005</v>
      </c>
      <c r="E18" s="189">
        <v>0.01</v>
      </c>
      <c r="F18" s="189">
        <v>0.04</v>
      </c>
      <c r="G18" s="189">
        <v>0.05</v>
      </c>
      <c r="H18" s="192">
        <f t="shared" si="0"/>
        <v>1.1200000000000002E-2</v>
      </c>
      <c r="I18" s="191">
        <f t="shared" si="1"/>
        <v>2.0000000000000001E-4</v>
      </c>
      <c r="J18" s="191">
        <f t="shared" si="2"/>
        <v>8.0000000000000004E-4</v>
      </c>
      <c r="K18" s="191">
        <f t="shared" si="3"/>
        <v>1E-3</v>
      </c>
    </row>
    <row r="19" spans="1:11" x14ac:dyDescent="0.25">
      <c r="A19" s="206"/>
      <c r="B19" s="209" t="s">
        <v>34</v>
      </c>
      <c r="C19" s="210"/>
      <c r="D19" s="207"/>
      <c r="E19" s="189"/>
      <c r="F19" s="189"/>
      <c r="G19" s="189"/>
      <c r="H19" s="192">
        <f t="shared" si="0"/>
        <v>0</v>
      </c>
      <c r="I19" s="191">
        <f t="shared" si="1"/>
        <v>0</v>
      </c>
      <c r="J19" s="191">
        <f t="shared" si="2"/>
        <v>0</v>
      </c>
      <c r="K19" s="191">
        <f t="shared" si="3"/>
        <v>0</v>
      </c>
    </row>
    <row r="20" spans="1:11" ht="16.5" thickBot="1" x14ac:dyDescent="0.3">
      <c r="A20" s="206"/>
      <c r="B20" s="211" t="s">
        <v>95</v>
      </c>
      <c r="C20" s="212">
        <v>0.2</v>
      </c>
      <c r="D20" s="213">
        <v>50</v>
      </c>
      <c r="E20" s="189">
        <v>0</v>
      </c>
      <c r="F20" s="189">
        <v>8.8000000000000007</v>
      </c>
      <c r="G20" s="189">
        <v>1.2</v>
      </c>
      <c r="H20" s="192">
        <f t="shared" si="0"/>
        <v>10</v>
      </c>
      <c r="I20" s="191">
        <f t="shared" si="1"/>
        <v>0</v>
      </c>
      <c r="J20" s="191">
        <f t="shared" si="2"/>
        <v>1.7600000000000002</v>
      </c>
      <c r="K20" s="191">
        <f t="shared" si="3"/>
        <v>0.24</v>
      </c>
    </row>
    <row r="21" spans="1:11" x14ac:dyDescent="0.25">
      <c r="B21" s="193" t="s">
        <v>144</v>
      </c>
      <c r="C21" s="194"/>
      <c r="D21" s="214"/>
      <c r="E21" s="195" t="s">
        <v>145</v>
      </c>
      <c r="F21" s="195"/>
      <c r="G21" s="196"/>
      <c r="H21" s="197">
        <f>SUM(H10:H20)</f>
        <v>281.62119999999999</v>
      </c>
      <c r="I21" s="197">
        <f>SUM(I10:I20)</f>
        <v>22.97945</v>
      </c>
      <c r="J21" s="197">
        <f>SUM(J10:J20)</f>
        <v>15.13955</v>
      </c>
      <c r="K21" s="198">
        <f>SUM(K10:K20)</f>
        <v>1.4257499999999996</v>
      </c>
    </row>
    <row r="22" spans="1:11" ht="16.5" thickBot="1" x14ac:dyDescent="0.3">
      <c r="B22" s="199"/>
      <c r="C22" s="200"/>
      <c r="D22" s="215"/>
      <c r="E22" s="201" t="s">
        <v>146</v>
      </c>
      <c r="F22" s="201"/>
      <c r="G22" s="202"/>
      <c r="H22" s="203">
        <f>H21/K7</f>
        <v>140.81059999999999</v>
      </c>
      <c r="I22" s="203">
        <f>I21/K7</f>
        <v>11.489725</v>
      </c>
      <c r="J22" s="203">
        <f>J21/K7</f>
        <v>7.5697749999999999</v>
      </c>
      <c r="K22" s="204">
        <f>K21/K7</f>
        <v>0.71287499999999981</v>
      </c>
    </row>
    <row r="23" spans="1:11" x14ac:dyDescent="0.25">
      <c r="B23" s="205"/>
      <c r="C23" s="205"/>
      <c r="D23" s="205"/>
      <c r="E23" s="205"/>
      <c r="F23" s="205"/>
      <c r="G23" s="205"/>
      <c r="H23" s="205"/>
      <c r="I23" s="205"/>
      <c r="J23" s="205"/>
      <c r="K23" s="205"/>
    </row>
  </sheetData>
  <mergeCells count="7">
    <mergeCell ref="B23:K23"/>
    <mergeCell ref="B1:K1"/>
    <mergeCell ref="C5:K5"/>
    <mergeCell ref="D7:J7"/>
    <mergeCell ref="B21:D22"/>
    <mergeCell ref="E21:G21"/>
    <mergeCell ref="E22:G22"/>
  </mergeCells>
  <dataValidations count="1">
    <dataValidation type="list" allowBlank="1" showInputMessage="1" showErrorMessage="1" sqref="B10:B20" xr:uid="{5FE431C7-73B9-4509-90FA-833A9027870D}">
      <formula1>DESCRICAO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9"/>
  <sheetViews>
    <sheetView zoomScale="80" workbookViewId="0">
      <selection activeCell="B7" sqref="B7:F7"/>
    </sheetView>
  </sheetViews>
  <sheetFormatPr defaultColWidth="8.875" defaultRowHeight="15" x14ac:dyDescent="0.25"/>
  <cols>
    <col min="1" max="1" width="13.375" style="1" customWidth="1"/>
    <col min="2" max="2" width="16.625" style="1" customWidth="1"/>
    <col min="3" max="3" width="17" style="1" customWidth="1"/>
    <col min="4" max="4" width="15.125" style="1" customWidth="1"/>
    <col min="5" max="5" width="14" style="1" customWidth="1"/>
    <col min="6" max="6" width="8.875" style="1" customWidth="1"/>
    <col min="7" max="7" width="13.625" style="1" customWidth="1"/>
    <col min="8" max="8" width="14.125" style="1" customWidth="1"/>
    <col min="9" max="9" width="8.875" style="1" customWidth="1"/>
    <col min="10" max="16384" width="8.875" style="1"/>
  </cols>
  <sheetData>
    <row r="1" spans="1:13" ht="15.75" x14ac:dyDescent="0.25">
      <c r="A1" s="83" t="s">
        <v>102</v>
      </c>
      <c r="B1" s="83"/>
      <c r="C1" s="83"/>
      <c r="D1" s="83"/>
      <c r="E1" s="83"/>
      <c r="F1" s="84"/>
    </row>
    <row r="6" spans="1:13" x14ac:dyDescent="0.25">
      <c r="A6" s="85" t="s">
        <v>103</v>
      </c>
      <c r="B6" s="86"/>
      <c r="C6" s="86"/>
      <c r="D6" s="86"/>
      <c r="E6" s="87"/>
      <c r="F6" s="88"/>
    </row>
    <row r="7" spans="1:13" ht="31.5" customHeight="1" x14ac:dyDescent="0.25">
      <c r="A7" s="34" t="s">
        <v>104</v>
      </c>
      <c r="B7" s="175" t="s">
        <v>119</v>
      </c>
      <c r="C7" s="175"/>
      <c r="D7" s="175"/>
      <c r="E7" s="176"/>
      <c r="F7" s="177"/>
    </row>
    <row r="8" spans="1:13" x14ac:dyDescent="0.25">
      <c r="A8" s="35" t="s">
        <v>106</v>
      </c>
      <c r="B8" s="36">
        <v>2</v>
      </c>
      <c r="C8" s="37"/>
      <c r="D8" s="38" t="s">
        <v>107</v>
      </c>
      <c r="E8" s="37"/>
      <c r="F8" s="36"/>
    </row>
    <row r="9" spans="1:13" x14ac:dyDescent="0.25">
      <c r="A9" s="39"/>
      <c r="B9" s="40"/>
      <c r="C9" s="40"/>
      <c r="D9" s="39"/>
      <c r="E9" s="40"/>
      <c r="F9" s="40"/>
    </row>
    <row r="10" spans="1:13" x14ac:dyDescent="0.25">
      <c r="A10" s="92" t="s">
        <v>0</v>
      </c>
      <c r="B10" s="92" t="s">
        <v>108</v>
      </c>
      <c r="C10" s="92" t="s">
        <v>4</v>
      </c>
      <c r="D10" s="92" t="s">
        <v>109</v>
      </c>
      <c r="E10" s="92" t="s">
        <v>110</v>
      </c>
      <c r="F10" s="93" t="s">
        <v>111</v>
      </c>
    </row>
    <row r="11" spans="1:13" ht="15.75" customHeight="1" x14ac:dyDescent="0.25">
      <c r="A11" s="131" t="s">
        <v>0</v>
      </c>
      <c r="B11" s="131" t="s">
        <v>0</v>
      </c>
      <c r="C11" s="131" t="s">
        <v>0</v>
      </c>
      <c r="D11" s="131" t="s">
        <v>0</v>
      </c>
      <c r="E11" s="131" t="s">
        <v>0</v>
      </c>
      <c r="F11" s="132"/>
      <c r="G11" s="6"/>
      <c r="H11" s="116"/>
      <c r="I11" s="117"/>
      <c r="J11" s="117"/>
    </row>
    <row r="12" spans="1:13" ht="15.75" customHeight="1" x14ac:dyDescent="0.25">
      <c r="A12" s="41" t="s">
        <v>72</v>
      </c>
      <c r="B12" s="42">
        <v>0.05</v>
      </c>
      <c r="C12" s="43" t="str">
        <f t="shared" ref="C12:C22" si="0">IF(A12="","",VLOOKUP(A12,UNIDADE,3,FALSE))</f>
        <v>kg</v>
      </c>
      <c r="D12" s="44">
        <f t="shared" ref="D12:D21" si="1">IF(A12="","",VLOOKUP(A12,PRECO,2,FALSE))</f>
        <v>1.4056603773584906</v>
      </c>
      <c r="E12" s="44">
        <f t="shared" ref="E12:E22" si="2">IF(A12="","",D12*B12)</f>
        <v>7.0283018867924527E-2</v>
      </c>
      <c r="F12" s="45"/>
      <c r="H12" s="116"/>
      <c r="I12" s="117"/>
      <c r="J12" s="117"/>
    </row>
    <row r="13" spans="1:13" x14ac:dyDescent="0.25">
      <c r="A13" s="41" t="s">
        <v>20</v>
      </c>
      <c r="B13" s="42">
        <v>0.5</v>
      </c>
      <c r="C13" s="43" t="str">
        <f t="shared" si="0"/>
        <v>Kg</v>
      </c>
      <c r="D13" s="46">
        <f t="shared" si="1"/>
        <v>0.19811320754716982</v>
      </c>
      <c r="E13" s="44">
        <f t="shared" si="2"/>
        <v>9.9056603773584911E-2</v>
      </c>
      <c r="F13" s="45"/>
      <c r="H13" s="10" t="s">
        <v>112</v>
      </c>
      <c r="I13" s="11"/>
      <c r="J13" s="22">
        <f>SUM(E12:E21)</f>
        <v>2.5054265372467102</v>
      </c>
      <c r="K13" s="12" t="s">
        <v>113</v>
      </c>
      <c r="L13" s="13"/>
      <c r="M13" s="26">
        <f>J14*3</f>
        <v>3.7581398058700652</v>
      </c>
    </row>
    <row r="14" spans="1:13" ht="15.75" customHeight="1" x14ac:dyDescent="0.25">
      <c r="A14" s="41" t="s">
        <v>34</v>
      </c>
      <c r="B14" s="42">
        <v>0.5</v>
      </c>
      <c r="C14" s="43" t="str">
        <f t="shared" si="0"/>
        <v>Lt</v>
      </c>
      <c r="D14" s="44">
        <f t="shared" si="1"/>
        <v>0.34905660377358488</v>
      </c>
      <c r="E14" s="44">
        <f t="shared" si="2"/>
        <v>0.17452830188679244</v>
      </c>
      <c r="F14" s="45"/>
      <c r="H14" s="14" t="s">
        <v>114</v>
      </c>
      <c r="I14" s="15"/>
      <c r="J14" s="23">
        <f>J13/B8</f>
        <v>1.2527132686233551</v>
      </c>
      <c r="K14" s="16"/>
      <c r="L14" s="17"/>
      <c r="M14" s="25"/>
    </row>
    <row r="15" spans="1:13" ht="30" customHeight="1" x14ac:dyDescent="0.25">
      <c r="A15" s="41" t="s">
        <v>66</v>
      </c>
      <c r="B15" s="42">
        <v>0.18</v>
      </c>
      <c r="C15" s="43" t="str">
        <f t="shared" si="0"/>
        <v>kg</v>
      </c>
      <c r="D15" s="44">
        <f t="shared" si="1"/>
        <v>1.6725663716814161</v>
      </c>
      <c r="E15" s="44">
        <f t="shared" si="2"/>
        <v>0.30106194690265486</v>
      </c>
      <c r="F15" s="45"/>
      <c r="H15" s="14" t="s">
        <v>115</v>
      </c>
      <c r="I15" s="15"/>
      <c r="J15" s="23">
        <f>J14/(1*J16)/B8</f>
        <v>2.0878554477055919</v>
      </c>
      <c r="K15" s="16"/>
      <c r="L15" s="17"/>
      <c r="M15" s="25"/>
    </row>
    <row r="16" spans="1:13" ht="15.75" customHeight="1" x14ac:dyDescent="0.25">
      <c r="A16" s="41" t="s">
        <v>15</v>
      </c>
      <c r="B16" s="42">
        <v>2.5000000000000001E-2</v>
      </c>
      <c r="C16" s="43" t="str">
        <f t="shared" si="0"/>
        <v>Lt</v>
      </c>
      <c r="D16" s="44">
        <f t="shared" si="1"/>
        <v>2.0660377358490565</v>
      </c>
      <c r="E16" s="44">
        <f t="shared" si="2"/>
        <v>5.1650943396226418E-2</v>
      </c>
      <c r="F16" s="45"/>
      <c r="H16" s="18" t="s">
        <v>116</v>
      </c>
      <c r="I16" s="19"/>
      <c r="J16" s="24">
        <v>0.3</v>
      </c>
      <c r="K16" s="20"/>
      <c r="L16" s="21"/>
      <c r="M16" s="27"/>
    </row>
    <row r="17" spans="1:8" ht="15.75" customHeight="1" x14ac:dyDescent="0.25">
      <c r="A17" s="41" t="s">
        <v>14</v>
      </c>
      <c r="B17" s="42">
        <v>2.5000000000000001E-2</v>
      </c>
      <c r="C17" s="43" t="str">
        <f t="shared" si="0"/>
        <v>Kg</v>
      </c>
      <c r="D17" s="44">
        <f t="shared" si="1"/>
        <v>1.5</v>
      </c>
      <c r="E17" s="44">
        <f t="shared" si="2"/>
        <v>3.7500000000000006E-2</v>
      </c>
      <c r="F17" s="45"/>
    </row>
    <row r="18" spans="1:8" ht="15.75" customHeight="1" x14ac:dyDescent="0.25">
      <c r="A18" s="41" t="s">
        <v>39</v>
      </c>
      <c r="B18" s="42">
        <v>0.3</v>
      </c>
      <c r="C18" s="43" t="str">
        <f t="shared" si="0"/>
        <v>Lt</v>
      </c>
      <c r="D18" s="44">
        <f t="shared" si="1"/>
        <v>1.3185840707964602</v>
      </c>
      <c r="E18" s="44">
        <f t="shared" si="2"/>
        <v>0.39557522123893807</v>
      </c>
      <c r="F18" s="45"/>
    </row>
    <row r="19" spans="1:8" ht="16.5" thickTop="1" thickBot="1" x14ac:dyDescent="0.3">
      <c r="A19" s="41" t="s">
        <v>19</v>
      </c>
      <c r="B19" s="42">
        <v>0.05</v>
      </c>
      <c r="C19" s="43" t="str">
        <f t="shared" si="0"/>
        <v>Kg</v>
      </c>
      <c r="D19" s="44">
        <f t="shared" si="1"/>
        <v>1.4146341463414633</v>
      </c>
      <c r="E19" s="44">
        <f t="shared" si="2"/>
        <v>7.0731707317073164E-2</v>
      </c>
      <c r="F19" s="45"/>
      <c r="H19" s="5"/>
    </row>
    <row r="20" spans="1:8" ht="16.5" thickTop="1" thickBot="1" x14ac:dyDescent="0.3">
      <c r="A20" s="41" t="s">
        <v>28</v>
      </c>
      <c r="B20" s="42">
        <v>0.25</v>
      </c>
      <c r="C20" s="43" t="str">
        <f t="shared" si="0"/>
        <v>Lt</v>
      </c>
      <c r="D20" s="44">
        <f t="shared" si="1"/>
        <v>0.55660377358490565</v>
      </c>
      <c r="E20" s="44">
        <f t="shared" si="2"/>
        <v>0.13915094339622641</v>
      </c>
      <c r="F20" s="45"/>
    </row>
    <row r="21" spans="1:8" x14ac:dyDescent="0.25">
      <c r="A21" s="41" t="s">
        <v>96</v>
      </c>
      <c r="B21" s="42">
        <v>0.25</v>
      </c>
      <c r="C21" s="43" t="str">
        <f t="shared" si="0"/>
        <v>Kg</v>
      </c>
      <c r="D21" s="44">
        <f t="shared" si="1"/>
        <v>4.6635514018691584</v>
      </c>
      <c r="E21" s="44">
        <f t="shared" si="2"/>
        <v>1.1658878504672896</v>
      </c>
      <c r="F21" s="45"/>
    </row>
    <row r="22" spans="1:8" x14ac:dyDescent="0.25">
      <c r="A22" s="41"/>
      <c r="B22" s="42"/>
      <c r="C22" s="43" t="str">
        <f t="shared" si="0"/>
        <v/>
      </c>
      <c r="D22" s="44"/>
      <c r="E22" s="44" t="str">
        <f t="shared" si="2"/>
        <v/>
      </c>
      <c r="F22" s="45"/>
    </row>
    <row r="23" spans="1:8" x14ac:dyDescent="0.25">
      <c r="A23" s="47"/>
      <c r="B23" s="47"/>
      <c r="C23" s="47"/>
      <c r="D23" s="47"/>
      <c r="E23" s="47"/>
      <c r="F23" s="47"/>
    </row>
    <row r="24" spans="1:8" ht="15" customHeight="1" x14ac:dyDescent="0.25">
      <c r="A24" s="8"/>
      <c r="B24" s="9"/>
      <c r="C24" s="5" t="str">
        <f t="shared" ref="C24:C29" si="3">IF(A24="","",VLOOKUP(A24,UNIDADE,3,FALSE))</f>
        <v/>
      </c>
      <c r="D24" s="7" t="str">
        <f t="shared" ref="D24:D29" si="4">IF(A24="","",VLOOKUP(A24,PRECO,2,FALSE))</f>
        <v/>
      </c>
      <c r="E24" s="7" t="str">
        <f t="shared" ref="E24:E29" si="5">IF(A24="","",D24*B24)</f>
        <v/>
      </c>
    </row>
    <row r="25" spans="1:8" x14ac:dyDescent="0.25">
      <c r="A25" s="8"/>
      <c r="B25" s="9"/>
      <c r="C25" s="5" t="str">
        <f t="shared" si="3"/>
        <v/>
      </c>
      <c r="D25" s="7" t="str">
        <f t="shared" si="4"/>
        <v/>
      </c>
      <c r="E25" s="7" t="str">
        <f t="shared" si="5"/>
        <v/>
      </c>
    </row>
    <row r="26" spans="1:8" ht="15" customHeight="1" x14ac:dyDescent="0.25">
      <c r="A26" s="8"/>
      <c r="B26" s="9"/>
      <c r="C26" s="5" t="str">
        <f t="shared" si="3"/>
        <v/>
      </c>
      <c r="D26" s="7" t="str">
        <f t="shared" si="4"/>
        <v/>
      </c>
      <c r="E26" s="7" t="str">
        <f t="shared" si="5"/>
        <v/>
      </c>
    </row>
    <row r="27" spans="1:8" ht="15" customHeight="1" x14ac:dyDescent="0.25">
      <c r="A27" s="8"/>
      <c r="B27" s="9"/>
      <c r="C27" s="5" t="str">
        <f t="shared" si="3"/>
        <v/>
      </c>
      <c r="D27" s="7" t="str">
        <f t="shared" si="4"/>
        <v/>
      </c>
      <c r="E27" s="7" t="str">
        <f t="shared" si="5"/>
        <v/>
      </c>
    </row>
    <row r="28" spans="1:8" x14ac:dyDescent="0.25">
      <c r="A28" s="8"/>
      <c r="B28" s="9"/>
      <c r="C28" s="5" t="str">
        <f t="shared" si="3"/>
        <v/>
      </c>
      <c r="D28" s="7" t="str">
        <f t="shared" si="4"/>
        <v/>
      </c>
      <c r="E28" s="7" t="str">
        <f t="shared" si="5"/>
        <v/>
      </c>
    </row>
    <row r="29" spans="1:8" x14ac:dyDescent="0.25">
      <c r="A29" s="8"/>
      <c r="B29" s="9"/>
      <c r="C29" s="5" t="str">
        <f t="shared" si="3"/>
        <v/>
      </c>
      <c r="D29" s="7" t="str">
        <f t="shared" si="4"/>
        <v/>
      </c>
      <c r="E29" s="7" t="str">
        <f t="shared" si="5"/>
        <v/>
      </c>
    </row>
    <row r="32" spans="1:8" ht="30" customHeight="1" x14ac:dyDescent="0.25">
      <c r="A32" s="118" t="s">
        <v>117</v>
      </c>
      <c r="B32" s="119"/>
    </row>
    <row r="33" spans="1:12" x14ac:dyDescent="0.25">
      <c r="A33" s="154" t="s">
        <v>126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6"/>
    </row>
    <row r="34" spans="1:12" x14ac:dyDescent="0.25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9"/>
    </row>
    <row r="35" spans="1:12" x14ac:dyDescent="0.25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9"/>
    </row>
    <row r="36" spans="1:12" x14ac:dyDescent="0.25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9"/>
    </row>
    <row r="37" spans="1:12" x14ac:dyDescent="0.25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9"/>
    </row>
    <row r="38" spans="1:12" x14ac:dyDescent="0.25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9"/>
    </row>
    <row r="39" spans="1:12" x14ac:dyDescent="0.25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9"/>
    </row>
    <row r="40" spans="1:12" x14ac:dyDescent="0.25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9"/>
    </row>
    <row r="41" spans="1:12" x14ac:dyDescent="0.25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9"/>
    </row>
    <row r="42" spans="1:12" x14ac:dyDescent="0.25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9"/>
    </row>
    <row r="43" spans="1:12" x14ac:dyDescent="0.25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9"/>
    </row>
    <row r="44" spans="1:12" x14ac:dyDescent="0.25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9"/>
    </row>
    <row r="45" spans="1:12" x14ac:dyDescent="0.25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9"/>
    </row>
    <row r="46" spans="1:12" x14ac:dyDescent="0.25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9"/>
    </row>
    <row r="47" spans="1:12" x14ac:dyDescent="0.25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9"/>
    </row>
    <row r="48" spans="1:12" x14ac:dyDescent="0.25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9"/>
    </row>
    <row r="49" spans="1:12" x14ac:dyDescent="0.25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9"/>
    </row>
    <row r="50" spans="1:12" x14ac:dyDescent="0.25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9"/>
    </row>
    <row r="51" spans="1:12" x14ac:dyDescent="0.2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</row>
    <row r="52" spans="1:12" x14ac:dyDescent="0.25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9"/>
    </row>
    <row r="53" spans="1:12" x14ac:dyDescent="0.25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9"/>
    </row>
    <row r="54" spans="1:12" x14ac:dyDescent="0.2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9"/>
    </row>
    <row r="55" spans="1:12" x14ac:dyDescent="0.2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9"/>
    </row>
    <row r="56" spans="1:12" x14ac:dyDescent="0.2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9"/>
    </row>
    <row r="57" spans="1:12" x14ac:dyDescent="0.2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9"/>
    </row>
    <row r="58" spans="1:12" x14ac:dyDescent="0.2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9"/>
    </row>
    <row r="59" spans="1:12" ht="121.5" customHeight="1" x14ac:dyDescent="0.25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2"/>
    </row>
    <row r="62" spans="1:12" ht="15.75" x14ac:dyDescent="0.25">
      <c r="A62" s="128" t="s">
        <v>121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30"/>
    </row>
    <row r="63" spans="1:12" x14ac:dyDescent="0.25">
      <c r="A63" s="133" t="s">
        <v>124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5"/>
    </row>
    <row r="64" spans="1:12" x14ac:dyDescent="0.25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8"/>
    </row>
    <row r="65" spans="1:12" x14ac:dyDescent="0.25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8"/>
    </row>
    <row r="66" spans="1:12" x14ac:dyDescent="0.25">
      <c r="A66" s="136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8"/>
    </row>
    <row r="67" spans="1:12" x14ac:dyDescent="0.25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8"/>
    </row>
    <row r="68" spans="1:12" x14ac:dyDescent="0.25">
      <c r="A68" s="136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8"/>
    </row>
    <row r="69" spans="1:12" x14ac:dyDescent="0.25">
      <c r="A69" s="136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8"/>
    </row>
    <row r="70" spans="1:12" x14ac:dyDescent="0.25">
      <c r="A70" s="136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8"/>
    </row>
    <row r="71" spans="1:12" x14ac:dyDescent="0.25">
      <c r="A71" s="136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8"/>
    </row>
    <row r="72" spans="1:12" x14ac:dyDescent="0.25">
      <c r="A72" s="136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8"/>
    </row>
    <row r="73" spans="1:12" x14ac:dyDescent="0.25">
      <c r="A73" s="136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8"/>
    </row>
    <row r="74" spans="1:12" x14ac:dyDescent="0.25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x14ac:dyDescent="0.25">
      <c r="A75" s="136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8"/>
    </row>
    <row r="76" spans="1:12" x14ac:dyDescent="0.25">
      <c r="A76" s="139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1"/>
    </row>
    <row r="77" spans="1:12" x14ac:dyDescent="0.25">
      <c r="A77" s="1" t="s">
        <v>125</v>
      </c>
    </row>
    <row r="79" spans="1:12" x14ac:dyDescent="0.25">
      <c r="A79" s="142" t="s">
        <v>118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4"/>
    </row>
    <row r="80" spans="1:12" x14ac:dyDescent="0.25">
      <c r="A80" s="145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7"/>
    </row>
    <row r="81" spans="1:12" x14ac:dyDescent="0.25">
      <c r="A81" s="148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50"/>
    </row>
    <row r="82" spans="1:12" x14ac:dyDescent="0.25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50"/>
    </row>
    <row r="83" spans="1:12" x14ac:dyDescent="0.25">
      <c r="A83" s="148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50"/>
    </row>
    <row r="84" spans="1:12" x14ac:dyDescent="0.25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50"/>
    </row>
    <row r="85" spans="1:12" x14ac:dyDescent="0.25">
      <c r="A85" s="148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50"/>
    </row>
    <row r="86" spans="1:12" x14ac:dyDescent="0.25">
      <c r="A86" s="148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50"/>
    </row>
    <row r="87" spans="1:12" x14ac:dyDescent="0.25">
      <c r="A87" s="148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50"/>
    </row>
    <row r="88" spans="1:12" x14ac:dyDescent="0.25">
      <c r="A88" s="148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50"/>
    </row>
    <row r="89" spans="1:12" x14ac:dyDescent="0.25">
      <c r="A89" s="151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3"/>
    </row>
  </sheetData>
  <mergeCells count="17">
    <mergeCell ref="A63:L76"/>
    <mergeCell ref="A79:L79"/>
    <mergeCell ref="A80:L89"/>
    <mergeCell ref="H11:H12"/>
    <mergeCell ref="I11:J12"/>
    <mergeCell ref="A32:B32"/>
    <mergeCell ref="A33:L59"/>
    <mergeCell ref="A62:L62"/>
    <mergeCell ref="A1:F1"/>
    <mergeCell ref="A6:F6"/>
    <mergeCell ref="B7:F7"/>
    <mergeCell ref="A10:A1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sqref="A24:A29 A12:A22" xr:uid="{00000000-0002-0000-0200-000000000000}">
      <formula1>DESCRICAO</formula1>
    </dataValidation>
  </dataValidations>
  <pageMargins left="0.51180599999999998" right="0.51180599999999998" top="0.78749999999999998" bottom="0.78749999999999998" header="0.315278" footer="0.315278"/>
  <pageSetup paperSize="9" fitToWidth="0" orientation="portrait"/>
  <drawing r:id="rId1"/>
  <extLst>
    <ext uri="smNativeData">
      <pm:sheetPrefs xmlns:pm="smNativeData" day="167632817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AEEF4-59D7-4228-9E94-471311A98080}">
  <dimension ref="A1:K21"/>
  <sheetViews>
    <sheetView workbookViewId="0">
      <selection activeCell="O9" sqref="O9"/>
    </sheetView>
  </sheetViews>
  <sheetFormatPr defaultRowHeight="15.75" x14ac:dyDescent="0.25"/>
  <cols>
    <col min="1" max="1" width="7.125" customWidth="1"/>
    <col min="2" max="2" width="11.125" customWidth="1"/>
  </cols>
  <sheetData>
    <row r="1" spans="1:11" ht="21" x14ac:dyDescent="0.25">
      <c r="B1" s="178" t="s">
        <v>133</v>
      </c>
      <c r="C1" s="178"/>
      <c r="D1" s="178"/>
      <c r="E1" s="178"/>
      <c r="F1" s="178"/>
      <c r="G1" s="178"/>
      <c r="H1" s="178"/>
      <c r="I1" s="178"/>
      <c r="J1" s="178"/>
      <c r="K1" s="178"/>
    </row>
    <row r="2" spans="1:11" x14ac:dyDescent="0.25">
      <c r="C2" t="s">
        <v>134</v>
      </c>
    </row>
    <row r="5" spans="1:11" x14ac:dyDescent="0.25">
      <c r="B5" s="179" t="s">
        <v>135</v>
      </c>
      <c r="C5" s="180" t="s">
        <v>119</v>
      </c>
      <c r="D5" s="180"/>
      <c r="E5" s="180"/>
      <c r="F5" s="180"/>
      <c r="G5" s="180"/>
      <c r="H5" s="180"/>
      <c r="I5" s="180"/>
      <c r="J5" s="180"/>
      <c r="K5" s="180"/>
    </row>
    <row r="7" spans="1:11" x14ac:dyDescent="0.25">
      <c r="B7" s="179" t="s">
        <v>136</v>
      </c>
      <c r="C7" s="181" t="s">
        <v>152</v>
      </c>
      <c r="D7" s="182" t="s">
        <v>137</v>
      </c>
      <c r="E7" s="182"/>
      <c r="F7" s="182"/>
      <c r="G7" s="182"/>
      <c r="H7" s="182"/>
      <c r="I7" s="182"/>
      <c r="J7" s="182"/>
      <c r="K7" s="183">
        <v>2</v>
      </c>
    </row>
    <row r="8" spans="1:11" ht="16.5" thickBot="1" x14ac:dyDescent="0.3">
      <c r="D8" s="184"/>
      <c r="E8" s="184"/>
      <c r="F8" s="184"/>
      <c r="G8" s="184"/>
      <c r="H8" s="184"/>
      <c r="I8" s="184"/>
      <c r="J8" s="184"/>
    </row>
    <row r="9" spans="1:11" ht="45.75" thickBot="1" x14ac:dyDescent="0.3">
      <c r="B9" s="208" t="s">
        <v>138</v>
      </c>
      <c r="C9" s="208" t="s">
        <v>139</v>
      </c>
      <c r="D9" s="185" t="s">
        <v>147</v>
      </c>
      <c r="E9" s="185" t="s">
        <v>148</v>
      </c>
      <c r="F9" s="185" t="s">
        <v>149</v>
      </c>
      <c r="G9" s="185" t="s">
        <v>150</v>
      </c>
      <c r="H9" s="186" t="s">
        <v>140</v>
      </c>
      <c r="I9" s="187" t="s">
        <v>141</v>
      </c>
      <c r="J9" s="188" t="s">
        <v>142</v>
      </c>
      <c r="K9" s="188" t="s">
        <v>143</v>
      </c>
    </row>
    <row r="10" spans="1:11" x14ac:dyDescent="0.25">
      <c r="A10" s="206"/>
      <c r="B10" s="220" t="s">
        <v>72</v>
      </c>
      <c r="C10" s="222">
        <v>0.05</v>
      </c>
      <c r="D10" s="207">
        <v>32</v>
      </c>
      <c r="E10" s="189">
        <v>0.25</v>
      </c>
      <c r="F10" s="189">
        <v>6.7</v>
      </c>
      <c r="G10" s="189">
        <v>0.1</v>
      </c>
      <c r="H10" s="190">
        <f>(C10*D10)</f>
        <v>1.6</v>
      </c>
      <c r="I10" s="191">
        <f>(C10*E10)</f>
        <v>1.2500000000000001E-2</v>
      </c>
      <c r="J10" s="191">
        <f>(C10*F10)</f>
        <v>0.33500000000000002</v>
      </c>
      <c r="K10" s="191">
        <f>(C10*G10)</f>
        <v>5.000000000000001E-3</v>
      </c>
    </row>
    <row r="11" spans="1:11" x14ac:dyDescent="0.25">
      <c r="A11" s="206"/>
      <c r="B11" s="220" t="s">
        <v>20</v>
      </c>
      <c r="C11" s="222">
        <v>0.5</v>
      </c>
      <c r="D11" s="207">
        <v>0</v>
      </c>
      <c r="E11" s="189">
        <v>0</v>
      </c>
      <c r="F11" s="189">
        <v>0</v>
      </c>
      <c r="G11" s="189">
        <v>0</v>
      </c>
      <c r="H11" s="192">
        <f>(C11*D11)</f>
        <v>0</v>
      </c>
      <c r="I11" s="191">
        <f>(C11*E11)</f>
        <v>0</v>
      </c>
      <c r="J11" s="191">
        <f>(C11*F11)</f>
        <v>0</v>
      </c>
      <c r="K11" s="191">
        <f>(C11*G11)</f>
        <v>0</v>
      </c>
    </row>
    <row r="12" spans="1:11" x14ac:dyDescent="0.25">
      <c r="A12" s="206"/>
      <c r="B12" s="220" t="s">
        <v>34</v>
      </c>
      <c r="C12" s="222">
        <v>0.5</v>
      </c>
      <c r="D12" s="207"/>
      <c r="E12" s="189"/>
      <c r="F12" s="189"/>
      <c r="G12" s="189"/>
      <c r="H12" s="192">
        <f t="shared" ref="H12:H18" si="0">(C12*D12)</f>
        <v>0</v>
      </c>
      <c r="I12" s="191">
        <f t="shared" ref="I12:I18" si="1">(C12*E12)</f>
        <v>0</v>
      </c>
      <c r="J12" s="191">
        <f t="shared" ref="J12:J18" si="2">(C12*F12)</f>
        <v>0</v>
      </c>
      <c r="K12" s="191">
        <f t="shared" ref="K12:K18" si="3">(C12*G12)</f>
        <v>0</v>
      </c>
    </row>
    <row r="13" spans="1:11" ht="30" x14ac:dyDescent="0.25">
      <c r="A13" s="206"/>
      <c r="B13" s="220" t="s">
        <v>66</v>
      </c>
      <c r="C13" s="222">
        <v>0.18</v>
      </c>
      <c r="D13" s="207">
        <v>221.4</v>
      </c>
      <c r="E13" s="189">
        <v>0</v>
      </c>
      <c r="F13" s="189">
        <v>51</v>
      </c>
      <c r="G13" s="189">
        <v>1.8</v>
      </c>
      <c r="H13" s="192">
        <f t="shared" si="0"/>
        <v>39.851999999999997</v>
      </c>
      <c r="I13" s="191">
        <f t="shared" si="1"/>
        <v>0</v>
      </c>
      <c r="J13" s="191">
        <f t="shared" si="2"/>
        <v>9.18</v>
      </c>
      <c r="K13" s="191">
        <f t="shared" si="3"/>
        <v>0.32400000000000001</v>
      </c>
    </row>
    <row r="14" spans="1:11" x14ac:dyDescent="0.25">
      <c r="A14" s="206"/>
      <c r="B14" s="220" t="s">
        <v>15</v>
      </c>
      <c r="C14" s="222">
        <v>2.5000000000000001E-2</v>
      </c>
      <c r="D14" s="207">
        <v>225</v>
      </c>
      <c r="E14" s="189">
        <v>25</v>
      </c>
      <c r="F14" s="189">
        <v>0</v>
      </c>
      <c r="G14" s="189">
        <v>0</v>
      </c>
      <c r="H14" s="192">
        <f t="shared" si="0"/>
        <v>5.625</v>
      </c>
      <c r="I14" s="191">
        <f t="shared" si="1"/>
        <v>0.625</v>
      </c>
      <c r="J14" s="191">
        <f t="shared" si="2"/>
        <v>0</v>
      </c>
      <c r="K14" s="191">
        <f t="shared" si="3"/>
        <v>0</v>
      </c>
    </row>
    <row r="15" spans="1:11" x14ac:dyDescent="0.25">
      <c r="A15" s="206"/>
      <c r="B15" s="220" t="s">
        <v>14</v>
      </c>
      <c r="C15" s="222">
        <v>2.5000000000000001E-2</v>
      </c>
      <c r="D15" s="207">
        <v>26</v>
      </c>
      <c r="E15" s="189">
        <v>0.3</v>
      </c>
      <c r="F15" s="189">
        <v>2.9</v>
      </c>
      <c r="G15" s="189">
        <v>1.8</v>
      </c>
      <c r="H15" s="192">
        <f t="shared" si="0"/>
        <v>0.65</v>
      </c>
      <c r="I15" s="191">
        <f t="shared" si="1"/>
        <v>7.4999999999999997E-3</v>
      </c>
      <c r="J15" s="191">
        <f t="shared" si="2"/>
        <v>7.2499999999999995E-2</v>
      </c>
      <c r="K15" s="191">
        <f t="shared" si="3"/>
        <v>4.5000000000000005E-2</v>
      </c>
    </row>
    <row r="16" spans="1:11" x14ac:dyDescent="0.25">
      <c r="A16" s="206"/>
      <c r="B16" s="220" t="s">
        <v>19</v>
      </c>
      <c r="C16" s="222">
        <v>0.05</v>
      </c>
      <c r="D16" s="207">
        <v>15.3</v>
      </c>
      <c r="E16" s="189">
        <v>0.11</v>
      </c>
      <c r="F16" s="189">
        <v>2.42</v>
      </c>
      <c r="G16" s="189">
        <v>1.31</v>
      </c>
      <c r="H16" s="192">
        <f t="shared" si="0"/>
        <v>0.76500000000000012</v>
      </c>
      <c r="I16" s="191">
        <f t="shared" si="1"/>
        <v>5.5000000000000005E-3</v>
      </c>
      <c r="J16" s="191">
        <f t="shared" si="2"/>
        <v>0.121</v>
      </c>
      <c r="K16" s="191">
        <f t="shared" si="3"/>
        <v>6.5500000000000003E-2</v>
      </c>
    </row>
    <row r="17" spans="1:11" x14ac:dyDescent="0.25">
      <c r="A17" s="206"/>
      <c r="B17" s="220" t="s">
        <v>28</v>
      </c>
      <c r="C17" s="222">
        <v>0.25</v>
      </c>
      <c r="D17" s="207">
        <v>55</v>
      </c>
      <c r="E17" s="189">
        <v>0</v>
      </c>
      <c r="F17" s="189">
        <v>1.5</v>
      </c>
      <c r="G17" s="189">
        <v>0.75</v>
      </c>
      <c r="H17" s="192">
        <f t="shared" si="0"/>
        <v>13.75</v>
      </c>
      <c r="I17" s="191">
        <f t="shared" si="1"/>
        <v>0</v>
      </c>
      <c r="J17" s="191">
        <f t="shared" si="2"/>
        <v>0.375</v>
      </c>
      <c r="K17" s="191">
        <f t="shared" si="3"/>
        <v>0.1875</v>
      </c>
    </row>
    <row r="18" spans="1:11" ht="16.5" thickBot="1" x14ac:dyDescent="0.3">
      <c r="A18" s="206"/>
      <c r="B18" s="221" t="s">
        <v>96</v>
      </c>
      <c r="C18" s="223">
        <v>0.25</v>
      </c>
      <c r="D18" s="213">
        <v>505</v>
      </c>
      <c r="E18" s="189">
        <v>33.5</v>
      </c>
      <c r="F18" s="189">
        <v>0</v>
      </c>
      <c r="G18" s="189">
        <v>50.1</v>
      </c>
      <c r="H18" s="192">
        <f t="shared" si="0"/>
        <v>126.25</v>
      </c>
      <c r="I18" s="191">
        <f t="shared" si="1"/>
        <v>8.375</v>
      </c>
      <c r="J18" s="191">
        <f t="shared" si="2"/>
        <v>0</v>
      </c>
      <c r="K18" s="191">
        <f t="shared" si="3"/>
        <v>12.525</v>
      </c>
    </row>
    <row r="19" spans="1:11" x14ac:dyDescent="0.25">
      <c r="B19" s="193" t="s">
        <v>144</v>
      </c>
      <c r="C19" s="194"/>
      <c r="D19" s="214"/>
      <c r="E19" s="195" t="s">
        <v>145</v>
      </c>
      <c r="F19" s="195"/>
      <c r="G19" s="196"/>
      <c r="H19" s="197">
        <f>SUM(H10:H18)</f>
        <v>188.49199999999999</v>
      </c>
      <c r="I19" s="197">
        <f>SUM(I10:I18)</f>
        <v>9.0254999999999992</v>
      </c>
      <c r="J19" s="197">
        <f>SUM(J10:J18)</f>
        <v>10.083500000000001</v>
      </c>
      <c r="K19" s="198">
        <f>SUM(K10:K18)</f>
        <v>13.152000000000001</v>
      </c>
    </row>
    <row r="20" spans="1:11" ht="16.5" thickBot="1" x14ac:dyDescent="0.3">
      <c r="B20" s="199"/>
      <c r="C20" s="200"/>
      <c r="D20" s="215"/>
      <c r="E20" s="201" t="s">
        <v>146</v>
      </c>
      <c r="F20" s="201"/>
      <c r="G20" s="202"/>
      <c r="H20" s="203">
        <f>H19/K7</f>
        <v>94.245999999999995</v>
      </c>
      <c r="I20" s="203">
        <f>I19/K7</f>
        <v>4.5127499999999996</v>
      </c>
      <c r="J20" s="203">
        <f>J19/K7</f>
        <v>5.0417500000000004</v>
      </c>
      <c r="K20" s="204">
        <f>K19/K7</f>
        <v>6.5760000000000005</v>
      </c>
    </row>
    <row r="21" spans="1:11" x14ac:dyDescent="0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</row>
  </sheetData>
  <mergeCells count="7">
    <mergeCell ref="B21:K21"/>
    <mergeCell ref="B1:K1"/>
    <mergeCell ref="C5:K5"/>
    <mergeCell ref="D7:J7"/>
    <mergeCell ref="B19:D20"/>
    <mergeCell ref="E19:G19"/>
    <mergeCell ref="E20:G20"/>
  </mergeCells>
  <dataValidations count="1">
    <dataValidation type="list" allowBlank="1" showInputMessage="1" showErrorMessage="1" sqref="B10:B18" xr:uid="{FDF24EB2-C593-48BE-BAFD-559A0E3F2757}">
      <formula1>DESCRICAO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6"/>
  <sheetViews>
    <sheetView zoomScale="80" workbookViewId="0">
      <selection activeCell="B7" sqref="B7:F7"/>
    </sheetView>
  </sheetViews>
  <sheetFormatPr defaultColWidth="8.875" defaultRowHeight="15" x14ac:dyDescent="0.25"/>
  <cols>
    <col min="1" max="1" width="13.375" style="1" customWidth="1"/>
    <col min="2" max="2" width="16.625" style="1" customWidth="1"/>
    <col min="3" max="3" width="17" style="1" customWidth="1"/>
    <col min="4" max="4" width="15.125" style="1" customWidth="1"/>
    <col min="5" max="5" width="14" style="1" customWidth="1"/>
    <col min="6" max="6" width="8.875" style="1" customWidth="1"/>
    <col min="7" max="7" width="13.625" style="1" customWidth="1"/>
    <col min="8" max="8" width="14.125" style="1" customWidth="1"/>
    <col min="9" max="9" width="8.875" style="1" customWidth="1"/>
    <col min="10" max="16384" width="8.875" style="1"/>
  </cols>
  <sheetData>
    <row r="1" spans="1:13" ht="15.75" x14ac:dyDescent="0.25">
      <c r="A1" s="83" t="s">
        <v>102</v>
      </c>
      <c r="B1" s="83"/>
      <c r="C1" s="83"/>
      <c r="D1" s="83"/>
      <c r="E1" s="83"/>
      <c r="F1" s="84"/>
    </row>
    <row r="6" spans="1:13" x14ac:dyDescent="0.25">
      <c r="A6" s="85" t="s">
        <v>103</v>
      </c>
      <c r="B6" s="86"/>
      <c r="C6" s="86"/>
      <c r="D6" s="86"/>
      <c r="E6" s="87"/>
      <c r="F6" s="88"/>
      <c r="G6" s="47"/>
    </row>
    <row r="7" spans="1:13" x14ac:dyDescent="0.25">
      <c r="A7" s="34" t="s">
        <v>104</v>
      </c>
      <c r="B7" s="89" t="s">
        <v>120</v>
      </c>
      <c r="C7" s="89"/>
      <c r="D7" s="89"/>
      <c r="E7" s="90"/>
      <c r="F7" s="91"/>
      <c r="G7" s="47"/>
    </row>
    <row r="8" spans="1:13" x14ac:dyDescent="0.25">
      <c r="A8" s="35" t="s">
        <v>106</v>
      </c>
      <c r="B8" s="36">
        <v>2</v>
      </c>
      <c r="C8" s="37"/>
      <c r="D8" s="38" t="s">
        <v>107</v>
      </c>
      <c r="E8" s="37"/>
      <c r="F8" s="36"/>
      <c r="G8" s="47"/>
    </row>
    <row r="9" spans="1:13" x14ac:dyDescent="0.25">
      <c r="A9" s="39"/>
      <c r="B9" s="40"/>
      <c r="C9" s="40"/>
      <c r="D9" s="39"/>
      <c r="E9" s="40"/>
      <c r="F9" s="40"/>
      <c r="G9" s="47"/>
    </row>
    <row r="10" spans="1:13" x14ac:dyDescent="0.25">
      <c r="A10" s="92" t="s">
        <v>0</v>
      </c>
      <c r="B10" s="92" t="s">
        <v>108</v>
      </c>
      <c r="C10" s="92" t="s">
        <v>4</v>
      </c>
      <c r="D10" s="92" t="s">
        <v>109</v>
      </c>
      <c r="E10" s="92" t="s">
        <v>110</v>
      </c>
      <c r="F10" s="93" t="s">
        <v>111</v>
      </c>
      <c r="G10" s="47"/>
    </row>
    <row r="11" spans="1:13" ht="15.75" customHeight="1" x14ac:dyDescent="0.25">
      <c r="A11" s="131"/>
      <c r="B11" s="131"/>
      <c r="C11" s="131"/>
      <c r="D11" s="131"/>
      <c r="E11" s="131"/>
      <c r="F11" s="132"/>
      <c r="G11" s="48"/>
      <c r="H11" s="116"/>
      <c r="I11" s="117"/>
      <c r="J11" s="117"/>
    </row>
    <row r="12" spans="1:13" ht="15.75" customHeight="1" x14ac:dyDescent="0.25">
      <c r="A12" s="41" t="s">
        <v>43</v>
      </c>
      <c r="B12" s="42">
        <v>0.1</v>
      </c>
      <c r="C12" s="43" t="str">
        <f t="shared" ref="C12:C19" si="0">IF(A12="","",VLOOKUP(A12,UNIDADE,3,FALSE))</f>
        <v>kg</v>
      </c>
      <c r="D12" s="44">
        <f t="shared" ref="D12:D20" si="1">IF(A12="","",VLOOKUP(A12,PRECO,2,FALSE))</f>
        <v>6.2452830188679247</v>
      </c>
      <c r="E12" s="44">
        <f t="shared" ref="E12:E26" si="2">IF(A12="","",D12*B12)</f>
        <v>0.62452830188679254</v>
      </c>
      <c r="F12" s="45"/>
      <c r="G12" s="47"/>
      <c r="H12" s="116"/>
      <c r="I12" s="117"/>
      <c r="J12" s="117"/>
    </row>
    <row r="13" spans="1:13" x14ac:dyDescent="0.25">
      <c r="A13" s="41" t="s">
        <v>72</v>
      </c>
      <c r="B13" s="42">
        <v>0.05</v>
      </c>
      <c r="C13" s="43" t="str">
        <f t="shared" si="0"/>
        <v>kg</v>
      </c>
      <c r="D13" s="46">
        <f t="shared" si="1"/>
        <v>1.4056603773584906</v>
      </c>
      <c r="E13" s="44">
        <f t="shared" si="2"/>
        <v>7.0283018867924527E-2</v>
      </c>
      <c r="F13" s="45"/>
      <c r="G13" s="47"/>
      <c r="H13" s="10" t="s">
        <v>112</v>
      </c>
      <c r="I13" s="11"/>
      <c r="J13" s="22">
        <f>SUM(E12:E20)</f>
        <v>3.2831729003172487</v>
      </c>
      <c r="K13" s="12" t="s">
        <v>113</v>
      </c>
      <c r="L13" s="13"/>
      <c r="M13" s="26">
        <f>J14*3</f>
        <v>4.9247593504758731</v>
      </c>
    </row>
    <row r="14" spans="1:13" ht="27.75" customHeight="1" x14ac:dyDescent="0.25">
      <c r="A14" s="41" t="s">
        <v>40</v>
      </c>
      <c r="B14" s="42">
        <v>0.15</v>
      </c>
      <c r="C14" s="43" t="str">
        <f t="shared" si="0"/>
        <v>Lt</v>
      </c>
      <c r="D14" s="44">
        <f t="shared" si="1"/>
        <v>15.230088495575224</v>
      </c>
      <c r="E14" s="44">
        <f t="shared" si="2"/>
        <v>2.2845132743362835</v>
      </c>
      <c r="F14" s="45"/>
      <c r="G14" s="47"/>
      <c r="H14" s="14" t="s">
        <v>114</v>
      </c>
      <c r="I14" s="15"/>
      <c r="J14" s="23">
        <f>J13/B8</f>
        <v>1.6415864501586244</v>
      </c>
      <c r="K14" s="16"/>
      <c r="L14" s="17"/>
      <c r="M14" s="25"/>
    </row>
    <row r="15" spans="1:13" ht="30.75" customHeight="1" x14ac:dyDescent="0.25">
      <c r="A15" s="41" t="s">
        <v>29</v>
      </c>
      <c r="B15" s="42">
        <v>0.02</v>
      </c>
      <c r="C15" s="43" t="str">
        <f t="shared" si="0"/>
        <v>Kg</v>
      </c>
      <c r="D15" s="44">
        <f t="shared" si="1"/>
        <v>3.9528301886792456</v>
      </c>
      <c r="E15" s="44">
        <f t="shared" si="2"/>
        <v>7.9056603773584908E-2</v>
      </c>
      <c r="F15" s="45"/>
      <c r="G15" s="47"/>
      <c r="H15" s="14" t="s">
        <v>115</v>
      </c>
      <c r="I15" s="15"/>
      <c r="J15" s="23">
        <f>J14/(1*J16)/B8</f>
        <v>2.7359774169310409</v>
      </c>
      <c r="K15" s="16"/>
      <c r="L15" s="17"/>
      <c r="M15" s="25"/>
    </row>
    <row r="16" spans="1:13" ht="15.75" customHeight="1" thickTop="1" thickBot="1" x14ac:dyDescent="0.3">
      <c r="A16" s="41" t="s">
        <v>30</v>
      </c>
      <c r="B16" s="42">
        <v>0.01</v>
      </c>
      <c r="C16" s="43" t="str">
        <f t="shared" si="0"/>
        <v>Kg</v>
      </c>
      <c r="D16" s="44">
        <f t="shared" si="1"/>
        <v>1.8396226415094339</v>
      </c>
      <c r="E16" s="44">
        <f t="shared" si="2"/>
        <v>1.8396226415094339E-2</v>
      </c>
      <c r="F16" s="45"/>
      <c r="G16" s="47"/>
      <c r="H16" s="18" t="s">
        <v>116</v>
      </c>
      <c r="I16" s="19"/>
      <c r="J16" s="24">
        <v>0.3</v>
      </c>
      <c r="K16" s="20"/>
      <c r="L16" s="21"/>
      <c r="M16" s="27"/>
    </row>
    <row r="17" spans="1:12" ht="15.75" customHeight="1" thickTop="1" thickBot="1" x14ac:dyDescent="0.3">
      <c r="A17" s="41" t="s">
        <v>20</v>
      </c>
      <c r="B17" s="42">
        <v>5.0000000000000001E-3</v>
      </c>
      <c r="C17" s="43" t="str">
        <f t="shared" si="0"/>
        <v>Kg</v>
      </c>
      <c r="D17" s="44">
        <f t="shared" si="1"/>
        <v>0.19811320754716982</v>
      </c>
      <c r="E17" s="44">
        <f t="shared" si="2"/>
        <v>9.9056603773584918E-4</v>
      </c>
      <c r="F17" s="45"/>
      <c r="G17" s="47"/>
    </row>
    <row r="18" spans="1:12" ht="16.5" thickTop="1" thickBot="1" x14ac:dyDescent="0.3">
      <c r="A18" s="41" t="s">
        <v>84</v>
      </c>
      <c r="B18" s="42">
        <v>1.4999999999999999E-2</v>
      </c>
      <c r="C18" s="43" t="str">
        <f t="shared" si="0"/>
        <v>kg</v>
      </c>
      <c r="D18" s="44">
        <f t="shared" si="1"/>
        <v>5.115044247787611</v>
      </c>
      <c r="E18" s="44">
        <f t="shared" si="2"/>
        <v>7.6725663716814163E-2</v>
      </c>
      <c r="F18" s="45"/>
      <c r="G18" s="47"/>
      <c r="H18" s="5"/>
    </row>
    <row r="19" spans="1:12" ht="16.5" thickTop="1" thickBot="1" x14ac:dyDescent="0.3">
      <c r="A19" s="41" t="s">
        <v>45</v>
      </c>
      <c r="B19" s="42">
        <v>0.05</v>
      </c>
      <c r="C19" s="43" t="str">
        <f t="shared" si="0"/>
        <v>kg</v>
      </c>
      <c r="D19" s="44">
        <f t="shared" si="1"/>
        <v>2.1603773584905661</v>
      </c>
      <c r="E19" s="44">
        <f t="shared" si="2"/>
        <v>0.10801886792452831</v>
      </c>
      <c r="F19" s="45"/>
      <c r="G19" s="47"/>
    </row>
    <row r="20" spans="1:12" x14ac:dyDescent="0.25">
      <c r="A20" s="41" t="s">
        <v>15</v>
      </c>
      <c r="B20" s="42">
        <v>0.01</v>
      </c>
      <c r="C20" s="43"/>
      <c r="D20" s="44">
        <f t="shared" si="1"/>
        <v>2.0660377358490565</v>
      </c>
      <c r="E20" s="44">
        <f t="shared" si="2"/>
        <v>2.0660377358490564E-2</v>
      </c>
      <c r="F20" s="45"/>
      <c r="G20" s="47"/>
    </row>
    <row r="21" spans="1:12" x14ac:dyDescent="0.25">
      <c r="A21" s="41" t="s">
        <v>26</v>
      </c>
      <c r="B21" s="42">
        <v>0.1</v>
      </c>
      <c r="C21" s="43" t="str">
        <f t="shared" ref="C21:C26" si="3">IF(A21="","",VLOOKUP(A21,UNIDADE,3,FALSE))</f>
        <v>Kg</v>
      </c>
      <c r="D21" s="44">
        <v>2.79</v>
      </c>
      <c r="E21" s="44">
        <f t="shared" si="2"/>
        <v>0.27900000000000003</v>
      </c>
      <c r="F21" s="45"/>
      <c r="G21" s="47"/>
    </row>
    <row r="22" spans="1:12" ht="16.5" thickTop="1" thickBot="1" x14ac:dyDescent="0.3">
      <c r="A22" s="41" t="s">
        <v>36</v>
      </c>
      <c r="B22" s="42">
        <v>0.02</v>
      </c>
      <c r="C22" s="43" t="str">
        <f t="shared" si="3"/>
        <v>Kg</v>
      </c>
      <c r="D22" s="44">
        <v>1.88</v>
      </c>
      <c r="E22" s="44">
        <f t="shared" si="2"/>
        <v>3.7600000000000001E-2</v>
      </c>
      <c r="F22" s="45"/>
      <c r="G22" s="47"/>
    </row>
    <row r="23" spans="1:12" ht="15" customHeight="1" thickTop="1" x14ac:dyDescent="0.25">
      <c r="A23" s="79"/>
      <c r="B23" s="80"/>
      <c r="C23" s="70" t="str">
        <f t="shared" si="3"/>
        <v/>
      </c>
      <c r="D23" s="81" t="str">
        <f>IF(A23="","",VLOOKUP(A23,PRECO,2,FALSE))</f>
        <v/>
      </c>
      <c r="E23" s="81" t="str">
        <f t="shared" si="2"/>
        <v/>
      </c>
      <c r="F23" s="47"/>
      <c r="G23" s="47"/>
    </row>
    <row r="24" spans="1:12" ht="15" customHeight="1" x14ac:dyDescent="0.25">
      <c r="A24" s="8"/>
      <c r="B24" s="9"/>
      <c r="C24" s="5" t="str">
        <f t="shared" si="3"/>
        <v/>
      </c>
      <c r="D24" s="7" t="str">
        <f>IF(A24="","",VLOOKUP(A24,PRECO,2,FALSE))</f>
        <v/>
      </c>
      <c r="E24" s="7" t="str">
        <f t="shared" si="2"/>
        <v/>
      </c>
    </row>
    <row r="25" spans="1:12" x14ac:dyDescent="0.25">
      <c r="A25" s="8"/>
      <c r="B25" s="9"/>
      <c r="C25" s="5" t="str">
        <f t="shared" si="3"/>
        <v/>
      </c>
      <c r="D25" s="7" t="str">
        <f>IF(A25="","",VLOOKUP(A25,PRECO,2,FALSE))</f>
        <v/>
      </c>
      <c r="E25" s="7" t="str">
        <f t="shared" si="2"/>
        <v/>
      </c>
    </row>
    <row r="26" spans="1:12" x14ac:dyDescent="0.25">
      <c r="A26" s="8"/>
      <c r="B26" s="9"/>
      <c r="C26" s="5" t="str">
        <f t="shared" si="3"/>
        <v/>
      </c>
      <c r="D26" s="7" t="str">
        <f>IF(A26="","",VLOOKUP(A26,PRECO,2,FALSE))</f>
        <v/>
      </c>
      <c r="E26" s="7" t="str">
        <f t="shared" si="2"/>
        <v/>
      </c>
    </row>
    <row r="29" spans="1:12" ht="30" customHeight="1" x14ac:dyDescent="0.25">
      <c r="A29" s="118" t="s">
        <v>117</v>
      </c>
      <c r="B29" s="119"/>
    </row>
    <row r="30" spans="1:12" x14ac:dyDescent="0.25">
      <c r="A30" s="95" t="s">
        <v>130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7"/>
    </row>
    <row r="31" spans="1:12" x14ac:dyDescent="0.2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100"/>
    </row>
    <row r="32" spans="1:12" x14ac:dyDescent="0.2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100"/>
    </row>
    <row r="33" spans="1:12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100"/>
    </row>
    <row r="34" spans="1:12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100"/>
    </row>
    <row r="35" spans="1:12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100"/>
    </row>
    <row r="36" spans="1:12" x14ac:dyDescent="0.2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100"/>
    </row>
    <row r="37" spans="1:12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100"/>
    </row>
    <row r="38" spans="1:12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0"/>
    </row>
    <row r="39" spans="1:12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0"/>
    </row>
    <row r="40" spans="1:12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</row>
    <row r="41" spans="1:12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100"/>
    </row>
    <row r="42" spans="1:12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0"/>
    </row>
    <row r="43" spans="1:12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100"/>
    </row>
    <row r="44" spans="1:12" x14ac:dyDescent="0.2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0"/>
    </row>
    <row r="45" spans="1:12" x14ac:dyDescent="0.2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0"/>
    </row>
    <row r="46" spans="1:12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0"/>
    </row>
    <row r="47" spans="1:12" x14ac:dyDescent="0.25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100"/>
    </row>
    <row r="48" spans="1:12" x14ac:dyDescent="0.25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0"/>
    </row>
    <row r="49" spans="1:12" x14ac:dyDescent="0.25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00"/>
    </row>
    <row r="50" spans="1:12" x14ac:dyDescent="0.25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100"/>
    </row>
    <row r="51" spans="1:12" x14ac:dyDescent="0.25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100"/>
    </row>
    <row r="52" spans="1:12" x14ac:dyDescent="0.2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100"/>
    </row>
    <row r="53" spans="1:12" x14ac:dyDescent="0.25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100"/>
    </row>
    <row r="54" spans="1:12" x14ac:dyDescent="0.25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100"/>
    </row>
    <row r="55" spans="1:12" x14ac:dyDescent="0.2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</row>
    <row r="56" spans="1:12" ht="121.5" customHeight="1" x14ac:dyDescent="0.2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3"/>
    </row>
    <row r="59" spans="1:12" x14ac:dyDescent="0.25">
      <c r="A59" s="172" t="s">
        <v>121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4"/>
    </row>
    <row r="60" spans="1:12" x14ac:dyDescent="0.25">
      <c r="A60" s="163" t="s">
        <v>129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5"/>
    </row>
    <row r="61" spans="1:12" x14ac:dyDescent="0.25">
      <c r="A61" s="166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8"/>
    </row>
    <row r="62" spans="1:12" x14ac:dyDescent="0.25">
      <c r="A62" s="166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8"/>
    </row>
    <row r="63" spans="1:12" x14ac:dyDescent="0.25">
      <c r="A63" s="166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8"/>
    </row>
    <row r="64" spans="1:12" x14ac:dyDescent="0.25">
      <c r="A64" s="166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8"/>
    </row>
    <row r="65" spans="1:12" x14ac:dyDescent="0.25">
      <c r="A65" s="166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8"/>
    </row>
    <row r="66" spans="1:12" x14ac:dyDescent="0.25">
      <c r="A66" s="166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8"/>
    </row>
    <row r="67" spans="1:12" x14ac:dyDescent="0.25">
      <c r="A67" s="166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8"/>
    </row>
    <row r="68" spans="1:12" x14ac:dyDescent="0.25">
      <c r="A68" s="166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8"/>
    </row>
    <row r="69" spans="1:12" x14ac:dyDescent="0.25">
      <c r="A69" s="166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8"/>
    </row>
    <row r="70" spans="1:12" x14ac:dyDescent="0.25">
      <c r="A70" s="166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8"/>
    </row>
    <row r="71" spans="1:12" x14ac:dyDescent="0.25">
      <c r="A71" s="166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8"/>
    </row>
    <row r="72" spans="1:12" x14ac:dyDescent="0.25">
      <c r="A72" s="166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8"/>
    </row>
    <row r="73" spans="1:12" x14ac:dyDescent="0.25">
      <c r="A73" s="169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1"/>
    </row>
    <row r="76" spans="1:12" x14ac:dyDescent="0.25">
      <c r="A76" s="142" t="s">
        <v>118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x14ac:dyDescent="0.25">
      <c r="A77" s="145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7"/>
    </row>
    <row r="78" spans="1:12" x14ac:dyDescent="0.25">
      <c r="A78" s="148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50"/>
    </row>
    <row r="79" spans="1:12" x14ac:dyDescent="0.25">
      <c r="A79" s="148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50"/>
    </row>
    <row r="80" spans="1:12" x14ac:dyDescent="0.25">
      <c r="A80" s="148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50"/>
    </row>
    <row r="81" spans="1:12" x14ac:dyDescent="0.25">
      <c r="A81" s="148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50"/>
    </row>
    <row r="82" spans="1:12" x14ac:dyDescent="0.25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50"/>
    </row>
    <row r="83" spans="1:12" x14ac:dyDescent="0.25">
      <c r="A83" s="148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50"/>
    </row>
    <row r="84" spans="1:12" x14ac:dyDescent="0.25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50"/>
    </row>
    <row r="85" spans="1:12" x14ac:dyDescent="0.25">
      <c r="A85" s="148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50"/>
    </row>
    <row r="86" spans="1:12" x14ac:dyDescent="0.25">
      <c r="A86" s="151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3"/>
    </row>
  </sheetData>
  <mergeCells count="17">
    <mergeCell ref="A60:L73"/>
    <mergeCell ref="A76:L76"/>
    <mergeCell ref="A77:L86"/>
    <mergeCell ref="H11:H12"/>
    <mergeCell ref="I11:J12"/>
    <mergeCell ref="A29:B29"/>
    <mergeCell ref="A30:L56"/>
    <mergeCell ref="A59:L59"/>
    <mergeCell ref="A1:F1"/>
    <mergeCell ref="A6:F6"/>
    <mergeCell ref="B7:F7"/>
    <mergeCell ref="A10:A1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sqref="A12:A26" xr:uid="{00000000-0002-0000-0300-000000000000}">
      <formula1>DESCRICAO</formula1>
    </dataValidation>
  </dataValidations>
  <pageMargins left="0.51180599999999998" right="0.51180599999999998" top="0.78749999999999998" bottom="0.78749999999999998" header="0.315278" footer="0.315278"/>
  <pageSetup paperSize="9" fitToWidth="0" orientation="portrait" r:id="rId1"/>
  <drawing r:id="rId2"/>
  <extLst>
    <ext uri="smNativeData">
      <pm:sheetPrefs xmlns:pm="smNativeData" day="167632817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05AD-A425-4E39-9D3B-99759A333D22}">
  <dimension ref="A1:K23"/>
  <sheetViews>
    <sheetView tabSelected="1" zoomScale="90" zoomScaleNormal="90" workbookViewId="0">
      <selection activeCell="P9" sqref="P9"/>
    </sheetView>
  </sheetViews>
  <sheetFormatPr defaultRowHeight="15.75" x14ac:dyDescent="0.25"/>
  <cols>
    <col min="1" max="1" width="7.125" customWidth="1"/>
    <col min="2" max="2" width="11.125" customWidth="1"/>
  </cols>
  <sheetData>
    <row r="1" spans="1:11" ht="21" x14ac:dyDescent="0.25">
      <c r="B1" s="178" t="s">
        <v>133</v>
      </c>
      <c r="C1" s="178"/>
      <c r="D1" s="178"/>
      <c r="E1" s="178"/>
      <c r="F1" s="178"/>
      <c r="G1" s="178"/>
      <c r="H1" s="178"/>
      <c r="I1" s="178"/>
      <c r="J1" s="178"/>
      <c r="K1" s="178"/>
    </row>
    <row r="2" spans="1:11" x14ac:dyDescent="0.25">
      <c r="C2" t="s">
        <v>134</v>
      </c>
    </row>
    <row r="5" spans="1:11" x14ac:dyDescent="0.25">
      <c r="B5" s="179" t="s">
        <v>135</v>
      </c>
      <c r="C5" s="180" t="s">
        <v>120</v>
      </c>
      <c r="D5" s="180"/>
      <c r="E5" s="180"/>
      <c r="F5" s="180"/>
      <c r="G5" s="180"/>
      <c r="H5" s="180"/>
      <c r="I5" s="180"/>
      <c r="J5" s="180"/>
      <c r="K5" s="180"/>
    </row>
    <row r="7" spans="1:11" x14ac:dyDescent="0.25">
      <c r="B7" s="179" t="s">
        <v>136</v>
      </c>
      <c r="C7" s="181" t="s">
        <v>153</v>
      </c>
      <c r="D7" s="182" t="s">
        <v>137</v>
      </c>
      <c r="E7" s="182"/>
      <c r="F7" s="182"/>
      <c r="G7" s="182"/>
      <c r="H7" s="182"/>
      <c r="I7" s="182"/>
      <c r="J7" s="182"/>
      <c r="K7" s="183">
        <v>2</v>
      </c>
    </row>
    <row r="8" spans="1:11" ht="16.5" thickBot="1" x14ac:dyDescent="0.3">
      <c r="D8" s="184"/>
      <c r="E8" s="184"/>
      <c r="F8" s="184"/>
      <c r="G8" s="184"/>
      <c r="H8" s="184"/>
      <c r="I8" s="184"/>
      <c r="J8" s="184"/>
    </row>
    <row r="9" spans="1:11" ht="45.75" thickBot="1" x14ac:dyDescent="0.3">
      <c r="B9" s="208" t="s">
        <v>138</v>
      </c>
      <c r="C9" s="208" t="s">
        <v>139</v>
      </c>
      <c r="D9" s="185" t="s">
        <v>147</v>
      </c>
      <c r="E9" s="185" t="s">
        <v>148</v>
      </c>
      <c r="F9" s="185" t="s">
        <v>149</v>
      </c>
      <c r="G9" s="185" t="s">
        <v>150</v>
      </c>
      <c r="H9" s="186" t="s">
        <v>140</v>
      </c>
      <c r="I9" s="187" t="s">
        <v>141</v>
      </c>
      <c r="J9" s="188" t="s">
        <v>142</v>
      </c>
      <c r="K9" s="188" t="s">
        <v>143</v>
      </c>
    </row>
    <row r="10" spans="1:11" x14ac:dyDescent="0.25">
      <c r="A10" s="206"/>
      <c r="B10" s="219" t="s">
        <v>43</v>
      </c>
      <c r="C10" s="216">
        <v>0.1</v>
      </c>
      <c r="D10" s="207">
        <v>270</v>
      </c>
      <c r="E10" s="189">
        <v>0.6</v>
      </c>
      <c r="F10" s="189">
        <v>58.3</v>
      </c>
      <c r="G10" s="189">
        <v>2.2999999999999998</v>
      </c>
      <c r="H10" s="190">
        <f>(C10*D10)</f>
        <v>27</v>
      </c>
      <c r="I10" s="191">
        <f>(C10*E10)</f>
        <v>0.06</v>
      </c>
      <c r="J10" s="191">
        <f>(C10*F10)</f>
        <v>5.83</v>
      </c>
      <c r="K10" s="191">
        <f>(C10*G10)</f>
        <v>0.22999999999999998</v>
      </c>
    </row>
    <row r="11" spans="1:11" x14ac:dyDescent="0.25">
      <c r="A11" s="206"/>
      <c r="B11" s="219" t="s">
        <v>72</v>
      </c>
      <c r="C11" s="216">
        <v>0.05</v>
      </c>
      <c r="D11" s="207">
        <v>32</v>
      </c>
      <c r="E11" s="189">
        <v>0.25</v>
      </c>
      <c r="F11" s="189">
        <v>6.7</v>
      </c>
      <c r="G11" s="189">
        <v>0.1</v>
      </c>
      <c r="H11" s="192">
        <f>(C11*D11)</f>
        <v>1.6</v>
      </c>
      <c r="I11" s="191">
        <f>(C11*E11)</f>
        <v>1.2500000000000001E-2</v>
      </c>
      <c r="J11" s="191">
        <f>(C11*F11)</f>
        <v>0.33500000000000002</v>
      </c>
      <c r="K11" s="191">
        <f>(C11*G11)</f>
        <v>5.000000000000001E-3</v>
      </c>
    </row>
    <row r="12" spans="1:11" ht="30" x14ac:dyDescent="0.25">
      <c r="A12" s="206"/>
      <c r="B12" s="219" t="s">
        <v>40</v>
      </c>
      <c r="C12" s="216">
        <v>0.15</v>
      </c>
      <c r="D12" s="207">
        <v>964.5</v>
      </c>
      <c r="E12" s="189">
        <v>84</v>
      </c>
      <c r="F12" s="189">
        <v>10.8</v>
      </c>
      <c r="G12" s="189">
        <v>32.4</v>
      </c>
      <c r="H12" s="192">
        <f t="shared" ref="H12:H20" si="0">(C12*D12)</f>
        <v>144.67499999999998</v>
      </c>
      <c r="I12" s="191">
        <f t="shared" ref="I12:I20" si="1">(C12*E12)</f>
        <v>12.6</v>
      </c>
      <c r="J12" s="191">
        <f t="shared" ref="J12:J20" si="2">(C12*F12)</f>
        <v>1.62</v>
      </c>
      <c r="K12" s="191">
        <f t="shared" ref="K12:K20" si="3">(C12*G12)</f>
        <v>4.8599999999999994</v>
      </c>
    </row>
    <row r="13" spans="1:11" ht="30" x14ac:dyDescent="0.25">
      <c r="A13" s="206"/>
      <c r="B13" s="219" t="s">
        <v>29</v>
      </c>
      <c r="C13" s="216">
        <v>0.02</v>
      </c>
      <c r="D13" s="207">
        <v>0</v>
      </c>
      <c r="E13" s="189">
        <v>0</v>
      </c>
      <c r="F13" s="189">
        <v>0</v>
      </c>
      <c r="G13" s="189">
        <v>0</v>
      </c>
      <c r="H13" s="192">
        <f t="shared" si="0"/>
        <v>0</v>
      </c>
      <c r="I13" s="191">
        <f t="shared" si="1"/>
        <v>0</v>
      </c>
      <c r="J13" s="191">
        <f t="shared" si="2"/>
        <v>0</v>
      </c>
      <c r="K13" s="191">
        <f t="shared" si="3"/>
        <v>0</v>
      </c>
    </row>
    <row r="14" spans="1:11" ht="30" x14ac:dyDescent="0.25">
      <c r="A14" s="206"/>
      <c r="B14" s="219" t="s">
        <v>30</v>
      </c>
      <c r="C14" s="216">
        <v>0.01</v>
      </c>
      <c r="D14" s="207">
        <v>32</v>
      </c>
      <c r="E14" s="189">
        <v>0.32</v>
      </c>
      <c r="F14" s="189">
        <v>5.55</v>
      </c>
      <c r="G14" s="189">
        <v>0.39</v>
      </c>
      <c r="H14" s="192">
        <f t="shared" si="0"/>
        <v>0.32</v>
      </c>
      <c r="I14" s="191">
        <f t="shared" si="1"/>
        <v>3.2000000000000002E-3</v>
      </c>
      <c r="J14" s="191">
        <f t="shared" si="2"/>
        <v>5.5500000000000001E-2</v>
      </c>
      <c r="K14" s="191">
        <f t="shared" si="3"/>
        <v>3.9000000000000003E-3</v>
      </c>
    </row>
    <row r="15" spans="1:11" x14ac:dyDescent="0.25">
      <c r="A15" s="206"/>
      <c r="B15" s="219" t="s">
        <v>20</v>
      </c>
      <c r="C15" s="216">
        <v>5.0000000000000001E-3</v>
      </c>
      <c r="D15" s="207">
        <v>0</v>
      </c>
      <c r="E15" s="189">
        <v>0.3</v>
      </c>
      <c r="F15" s="189">
        <v>0</v>
      </c>
      <c r="G15" s="189">
        <v>0</v>
      </c>
      <c r="H15" s="192">
        <f t="shared" si="0"/>
        <v>0</v>
      </c>
      <c r="I15" s="191">
        <f t="shared" si="1"/>
        <v>1.5E-3</v>
      </c>
      <c r="J15" s="191">
        <f t="shared" si="2"/>
        <v>0</v>
      </c>
      <c r="K15" s="191">
        <f t="shared" si="3"/>
        <v>0</v>
      </c>
    </row>
    <row r="16" spans="1:11" x14ac:dyDescent="0.25">
      <c r="A16" s="206"/>
      <c r="B16" s="219" t="s">
        <v>84</v>
      </c>
      <c r="C16" s="216">
        <v>1.4999999999999999E-2</v>
      </c>
      <c r="D16" s="207">
        <v>47</v>
      </c>
      <c r="E16" s="189">
        <v>0.01</v>
      </c>
      <c r="F16" s="189">
        <v>11.7</v>
      </c>
      <c r="G16" s="189">
        <v>0.08</v>
      </c>
      <c r="H16" s="192">
        <f t="shared" si="0"/>
        <v>0.70499999999999996</v>
      </c>
      <c r="I16" s="191">
        <f t="shared" si="1"/>
        <v>1.4999999999999999E-4</v>
      </c>
      <c r="J16" s="191">
        <f t="shared" si="2"/>
        <v>0.17549999999999999</v>
      </c>
      <c r="K16" s="191">
        <f t="shared" si="3"/>
        <v>1.1999999999999999E-3</v>
      </c>
    </row>
    <row r="17" spans="1:11" x14ac:dyDescent="0.25">
      <c r="A17" s="206"/>
      <c r="B17" s="219" t="s">
        <v>45</v>
      </c>
      <c r="C17" s="216">
        <v>0.05</v>
      </c>
      <c r="D17" s="207">
        <v>23.5</v>
      </c>
      <c r="E17" s="189">
        <v>0.1</v>
      </c>
      <c r="F17" s="189">
        <v>4.45</v>
      </c>
      <c r="G17" s="189">
        <v>0.55000000000000004</v>
      </c>
      <c r="H17" s="192">
        <f t="shared" si="0"/>
        <v>1.175</v>
      </c>
      <c r="I17" s="191">
        <f t="shared" si="1"/>
        <v>5.000000000000001E-3</v>
      </c>
      <c r="J17" s="191">
        <f t="shared" si="2"/>
        <v>0.22250000000000003</v>
      </c>
      <c r="K17" s="191">
        <f t="shared" si="3"/>
        <v>2.7500000000000004E-2</v>
      </c>
    </row>
    <row r="18" spans="1:11" x14ac:dyDescent="0.25">
      <c r="A18" s="206"/>
      <c r="B18" s="219" t="s">
        <v>15</v>
      </c>
      <c r="C18" s="216">
        <v>0.01</v>
      </c>
      <c r="D18" s="207">
        <v>89.9</v>
      </c>
      <c r="E18" s="189">
        <v>9.99</v>
      </c>
      <c r="F18" s="189">
        <v>0.04</v>
      </c>
      <c r="G18" s="189">
        <v>0.05</v>
      </c>
      <c r="H18" s="192">
        <f t="shared" si="0"/>
        <v>0.89900000000000002</v>
      </c>
      <c r="I18" s="191">
        <f t="shared" si="1"/>
        <v>9.9900000000000003E-2</v>
      </c>
      <c r="J18" s="191">
        <f t="shared" si="2"/>
        <v>4.0000000000000002E-4</v>
      </c>
      <c r="K18" s="191">
        <f t="shared" si="3"/>
        <v>5.0000000000000001E-4</v>
      </c>
    </row>
    <row r="19" spans="1:11" x14ac:dyDescent="0.25">
      <c r="A19" s="206"/>
      <c r="B19" s="219" t="s">
        <v>26</v>
      </c>
      <c r="C19" s="216">
        <v>0.1</v>
      </c>
      <c r="D19" s="207">
        <v>143</v>
      </c>
      <c r="E19" s="189">
        <v>10</v>
      </c>
      <c r="F19" s="189">
        <v>0.5</v>
      </c>
      <c r="G19" s="189">
        <v>12.6</v>
      </c>
      <c r="H19" s="192">
        <f t="shared" si="0"/>
        <v>14.3</v>
      </c>
      <c r="I19" s="191">
        <f t="shared" si="1"/>
        <v>1</v>
      </c>
      <c r="J19" s="191">
        <f t="shared" si="2"/>
        <v>0.05</v>
      </c>
      <c r="K19" s="191">
        <f t="shared" si="3"/>
        <v>1.26</v>
      </c>
    </row>
    <row r="20" spans="1:11" ht="16.5" thickBot="1" x14ac:dyDescent="0.3">
      <c r="A20" s="206"/>
      <c r="B20" s="219" t="s">
        <v>36</v>
      </c>
      <c r="C20" s="217">
        <v>0.02</v>
      </c>
      <c r="D20" s="213">
        <v>6.2</v>
      </c>
      <c r="E20" s="189">
        <v>0.06</v>
      </c>
      <c r="F20" s="189">
        <v>0.38</v>
      </c>
      <c r="G20" s="189">
        <v>0.1</v>
      </c>
      <c r="H20" s="192">
        <f t="shared" si="0"/>
        <v>0.12400000000000001</v>
      </c>
      <c r="I20" s="191">
        <f t="shared" si="1"/>
        <v>1.1999999999999999E-3</v>
      </c>
      <c r="J20" s="191">
        <f t="shared" si="2"/>
        <v>7.6E-3</v>
      </c>
      <c r="K20" s="191">
        <f t="shared" si="3"/>
        <v>2E-3</v>
      </c>
    </row>
    <row r="21" spans="1:11" x14ac:dyDescent="0.25">
      <c r="B21" s="218" t="s">
        <v>144</v>
      </c>
      <c r="C21" s="194"/>
      <c r="D21" s="214"/>
      <c r="E21" s="195" t="s">
        <v>145</v>
      </c>
      <c r="F21" s="195"/>
      <c r="G21" s="196"/>
      <c r="H21" s="197">
        <f>SUM(H10:H20)</f>
        <v>190.798</v>
      </c>
      <c r="I21" s="197">
        <f>SUM(I10:I20)</f>
        <v>13.78345</v>
      </c>
      <c r="J21" s="197">
        <f>SUM(J10:J20)</f>
        <v>8.2965000000000018</v>
      </c>
      <c r="K21" s="198">
        <f>SUM(K10:K20)</f>
        <v>6.3900999999999986</v>
      </c>
    </row>
    <row r="22" spans="1:11" ht="16.5" thickBot="1" x14ac:dyDescent="0.3">
      <c r="B22" s="199"/>
      <c r="C22" s="200"/>
      <c r="D22" s="215"/>
      <c r="E22" s="201" t="s">
        <v>146</v>
      </c>
      <c r="F22" s="201"/>
      <c r="G22" s="202"/>
      <c r="H22" s="203">
        <f>H21/K7</f>
        <v>95.399000000000001</v>
      </c>
      <c r="I22" s="203">
        <f>I21/K7</f>
        <v>6.8917250000000001</v>
      </c>
      <c r="J22" s="203">
        <f>J21/K7</f>
        <v>4.1482500000000009</v>
      </c>
      <c r="K22" s="204">
        <f>K21/K7</f>
        <v>3.1950499999999993</v>
      </c>
    </row>
    <row r="23" spans="1:11" x14ac:dyDescent="0.25">
      <c r="B23" s="205"/>
      <c r="C23" s="205"/>
      <c r="D23" s="205"/>
      <c r="E23" s="205"/>
      <c r="F23" s="205"/>
      <c r="G23" s="205"/>
      <c r="H23" s="205"/>
      <c r="I23" s="205"/>
      <c r="J23" s="205"/>
      <c r="K23" s="205"/>
    </row>
  </sheetData>
  <mergeCells count="7">
    <mergeCell ref="B23:K23"/>
    <mergeCell ref="B1:K1"/>
    <mergeCell ref="C5:K5"/>
    <mergeCell ref="D7:J7"/>
    <mergeCell ref="B21:D22"/>
    <mergeCell ref="E21:G21"/>
    <mergeCell ref="E22:G22"/>
  </mergeCells>
  <dataValidations count="1">
    <dataValidation type="list" allowBlank="1" showInputMessage="1" showErrorMessage="1" sqref="B10:B20" xr:uid="{172B4042-6CCE-4470-BD2B-4EA016BB3AD0}">
      <formula1>DESCRICAO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3</vt:i4>
      </vt:variant>
    </vt:vector>
  </HeadingPairs>
  <TitlesOfParts>
    <vt:vector size="10" baseType="lpstr">
      <vt:lpstr>Produtos</vt:lpstr>
      <vt:lpstr>Sopa</vt:lpstr>
      <vt:lpstr>VET</vt:lpstr>
      <vt:lpstr>Prato Principal</vt:lpstr>
      <vt:lpstr>VET (2)</vt:lpstr>
      <vt:lpstr>Sobremesa</vt:lpstr>
      <vt:lpstr>VET (3)</vt:lpstr>
      <vt:lpstr>DESCRICAO</vt:lpstr>
      <vt:lpstr>PRECO</vt:lpstr>
      <vt:lpstr>UNIDADE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Faísca</dc:creator>
  <cp:keywords/>
  <dc:description/>
  <cp:lastModifiedBy>Ricardo Graça</cp:lastModifiedBy>
  <cp:revision>0</cp:revision>
  <dcterms:created xsi:type="dcterms:W3CDTF">2020-10-17T19:18:12Z</dcterms:created>
  <dcterms:modified xsi:type="dcterms:W3CDTF">2023-02-22T17:17:33Z</dcterms:modified>
</cp:coreProperties>
</file>