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155" activeTab="2"/>
  </bookViews>
  <sheets>
    <sheet name="SOPA" sheetId="1" r:id="rId1"/>
    <sheet name="PRATO PRINCIPAL" sheetId="2" r:id="rId2"/>
    <sheet name="SOBREMESA" sheetId="4" r:id="rId3"/>
    <sheet name="total" sheetId="5" r:id="rId4"/>
  </sheets>
  <definedNames>
    <definedName name="_xlnm._FilterDatabase" localSheetId="0" hidden="1">SOPA!$E$17:$M$17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2" l="1"/>
  <c r="J9" i="5" l="1"/>
  <c r="C9" i="5"/>
  <c r="D9" i="5"/>
  <c r="E9" i="5"/>
  <c r="F9" i="5"/>
  <c r="G9" i="5"/>
  <c r="H9" i="5"/>
  <c r="I9" i="5"/>
  <c r="K9" i="5"/>
  <c r="U19" i="2"/>
  <c r="U20" i="2" s="1"/>
  <c r="V19" i="2"/>
  <c r="V7" i="2"/>
  <c r="V8" i="2"/>
  <c r="V9" i="2"/>
  <c r="V10" i="2"/>
  <c r="V11" i="2"/>
  <c r="V12" i="2"/>
  <c r="V13" i="2"/>
  <c r="V14" i="2"/>
  <c r="V15" i="2"/>
  <c r="V16" i="2"/>
  <c r="V6" i="2"/>
  <c r="U7" i="2"/>
  <c r="U8" i="2"/>
  <c r="U9" i="2"/>
  <c r="U10" i="2"/>
  <c r="U11" i="2"/>
  <c r="U12" i="2"/>
  <c r="U13" i="2"/>
  <c r="U14" i="2"/>
  <c r="U15" i="2"/>
  <c r="U16" i="2"/>
  <c r="U6" i="2"/>
  <c r="N16" i="2"/>
  <c r="O16" i="2"/>
  <c r="P16" i="2"/>
  <c r="Q16" i="2"/>
  <c r="S16" i="2"/>
  <c r="T16" i="2"/>
  <c r="U17" i="4"/>
  <c r="V17" i="4"/>
  <c r="U16" i="4"/>
  <c r="V16" i="4"/>
  <c r="V7" i="4"/>
  <c r="V8" i="4"/>
  <c r="V9" i="4"/>
  <c r="V10" i="4"/>
  <c r="V11" i="4"/>
  <c r="V12" i="4"/>
  <c r="V13" i="4"/>
  <c r="V14" i="4"/>
  <c r="V15" i="4"/>
  <c r="V6" i="4"/>
  <c r="U7" i="4"/>
  <c r="U8" i="4"/>
  <c r="U9" i="4"/>
  <c r="U10" i="4"/>
  <c r="U11" i="4"/>
  <c r="U12" i="4"/>
  <c r="U13" i="4"/>
  <c r="U14" i="4"/>
  <c r="U15" i="4"/>
  <c r="U6" i="4"/>
  <c r="T7" i="4"/>
  <c r="T8" i="4"/>
  <c r="T9" i="4"/>
  <c r="T10" i="4"/>
  <c r="T11" i="4"/>
  <c r="T12" i="4"/>
  <c r="T13" i="4"/>
  <c r="T14" i="4"/>
  <c r="S7" i="4"/>
  <c r="S8" i="4"/>
  <c r="S9" i="4"/>
  <c r="S10" i="4"/>
  <c r="S11" i="4"/>
  <c r="S12" i="4"/>
  <c r="S13" i="4"/>
  <c r="S14" i="4"/>
  <c r="R7" i="4"/>
  <c r="R8" i="4"/>
  <c r="R9" i="4"/>
  <c r="R10" i="4"/>
  <c r="R11" i="4"/>
  <c r="R12" i="4"/>
  <c r="R13" i="4"/>
  <c r="R14" i="4"/>
  <c r="Q7" i="4"/>
  <c r="Q8" i="4"/>
  <c r="Q9" i="4"/>
  <c r="Q10" i="4"/>
  <c r="Q11" i="4"/>
  <c r="Q12" i="4"/>
  <c r="Q13" i="4"/>
  <c r="Q14" i="4"/>
  <c r="P7" i="4"/>
  <c r="P8" i="4"/>
  <c r="P9" i="4"/>
  <c r="P10" i="4"/>
  <c r="P11" i="4"/>
  <c r="P12" i="4"/>
  <c r="P13" i="4"/>
  <c r="P14" i="4"/>
  <c r="O7" i="4"/>
  <c r="O8" i="4"/>
  <c r="O9" i="4"/>
  <c r="O10" i="4"/>
  <c r="O11" i="4"/>
  <c r="O12" i="4"/>
  <c r="O13" i="4"/>
  <c r="O14" i="4"/>
  <c r="N7" i="4"/>
  <c r="N8" i="4"/>
  <c r="N9" i="4"/>
  <c r="N10" i="4"/>
  <c r="N11" i="4"/>
  <c r="N12" i="4"/>
  <c r="N13" i="4"/>
  <c r="N14" i="4"/>
  <c r="N15" i="4"/>
  <c r="O15" i="4"/>
  <c r="P15" i="4"/>
  <c r="Q15" i="4"/>
  <c r="R15" i="4"/>
  <c r="S15" i="4"/>
  <c r="T15" i="4"/>
  <c r="V8" i="1"/>
  <c r="V9" i="1"/>
  <c r="V10" i="1"/>
  <c r="V11" i="1"/>
  <c r="V12" i="1"/>
  <c r="V13" i="1"/>
  <c r="V14" i="1"/>
  <c r="V15" i="1"/>
  <c r="V16" i="1"/>
  <c r="V7" i="1"/>
  <c r="U8" i="1"/>
  <c r="U9" i="1"/>
  <c r="U10" i="1"/>
  <c r="U11" i="1"/>
  <c r="U12" i="1"/>
  <c r="U13" i="1"/>
  <c r="U14" i="1"/>
  <c r="U15" i="1"/>
  <c r="U16" i="1"/>
  <c r="U20" i="1"/>
  <c r="U7" i="1"/>
  <c r="U19" i="1" l="1"/>
  <c r="T6" i="4" l="1"/>
  <c r="S6" i="4"/>
  <c r="R6" i="4"/>
  <c r="Q6" i="4"/>
  <c r="P6" i="4"/>
  <c r="O6" i="4"/>
  <c r="N6" i="4"/>
  <c r="T7" i="2"/>
  <c r="T8" i="2"/>
  <c r="T9" i="2"/>
  <c r="T19" i="2" s="1"/>
  <c r="T10" i="2"/>
  <c r="T11" i="2"/>
  <c r="T12" i="2"/>
  <c r="T13" i="2"/>
  <c r="T14" i="2"/>
  <c r="T15" i="2"/>
  <c r="T6" i="2"/>
  <c r="S7" i="2"/>
  <c r="S8" i="2"/>
  <c r="S9" i="2"/>
  <c r="S19" i="2" s="1"/>
  <c r="S10" i="2"/>
  <c r="S11" i="2"/>
  <c r="S12" i="2"/>
  <c r="S13" i="2"/>
  <c r="S14" i="2"/>
  <c r="S15" i="2"/>
  <c r="S6" i="2"/>
  <c r="R7" i="2"/>
  <c r="R8" i="2"/>
  <c r="R9" i="2"/>
  <c r="R10" i="2"/>
  <c r="R11" i="2"/>
  <c r="R12" i="2"/>
  <c r="R13" i="2"/>
  <c r="R14" i="2"/>
  <c r="R15" i="2"/>
  <c r="R6" i="2"/>
  <c r="Q7" i="2"/>
  <c r="Q8" i="2"/>
  <c r="Q9" i="2"/>
  <c r="Q19" i="2" s="1"/>
  <c r="Q10" i="2"/>
  <c r="Q11" i="2"/>
  <c r="Q12" i="2"/>
  <c r="Q13" i="2"/>
  <c r="Q14" i="2"/>
  <c r="Q15" i="2"/>
  <c r="Q6" i="2"/>
  <c r="P7" i="2"/>
  <c r="P8" i="2"/>
  <c r="P9" i="2"/>
  <c r="P19" i="2" s="1"/>
  <c r="P10" i="2"/>
  <c r="P11" i="2"/>
  <c r="P12" i="2"/>
  <c r="P13" i="2"/>
  <c r="P14" i="2"/>
  <c r="P15" i="2"/>
  <c r="P6" i="2"/>
  <c r="O7" i="2"/>
  <c r="O8" i="2"/>
  <c r="O9" i="2"/>
  <c r="O19" i="2" s="1"/>
  <c r="O10" i="2"/>
  <c r="O11" i="2"/>
  <c r="O12" i="2"/>
  <c r="O13" i="2"/>
  <c r="O14" i="2"/>
  <c r="O15" i="2"/>
  <c r="O6" i="2"/>
  <c r="N6" i="2"/>
  <c r="N15" i="2"/>
  <c r="N14" i="2"/>
  <c r="N13" i="2"/>
  <c r="N12" i="2"/>
  <c r="N11" i="2"/>
  <c r="N10" i="2"/>
  <c r="N9" i="2"/>
  <c r="N19" i="2" s="1"/>
  <c r="N8" i="2"/>
  <c r="N7" i="2"/>
  <c r="T8" i="1"/>
  <c r="T9" i="1"/>
  <c r="T10" i="1"/>
  <c r="T11" i="1"/>
  <c r="T12" i="1"/>
  <c r="T13" i="1"/>
  <c r="T14" i="1"/>
  <c r="T15" i="1"/>
  <c r="T16" i="1"/>
  <c r="S8" i="1"/>
  <c r="S9" i="1"/>
  <c r="S10" i="1"/>
  <c r="S11" i="1"/>
  <c r="S12" i="1"/>
  <c r="S13" i="1"/>
  <c r="S14" i="1"/>
  <c r="S15" i="1"/>
  <c r="S16" i="1"/>
  <c r="S7" i="1"/>
  <c r="R8" i="1"/>
  <c r="R9" i="1"/>
  <c r="R10" i="1"/>
  <c r="R11" i="1"/>
  <c r="R12" i="1"/>
  <c r="R13" i="1"/>
  <c r="R14" i="1"/>
  <c r="R15" i="1"/>
  <c r="R16" i="1"/>
  <c r="Q7" i="1"/>
  <c r="Q8" i="1"/>
  <c r="Q9" i="1"/>
  <c r="Q10" i="1"/>
  <c r="Q11" i="1"/>
  <c r="Q12" i="1"/>
  <c r="Q13" i="1"/>
  <c r="Q14" i="1"/>
  <c r="Q15" i="1"/>
  <c r="Q16" i="1"/>
  <c r="T7" i="1"/>
  <c r="R7" i="1"/>
  <c r="P8" i="1"/>
  <c r="P9" i="1"/>
  <c r="P10" i="1"/>
  <c r="P11" i="1"/>
  <c r="P12" i="1"/>
  <c r="P13" i="1"/>
  <c r="P14" i="1"/>
  <c r="P15" i="1"/>
  <c r="P16" i="1"/>
  <c r="P7" i="1"/>
  <c r="O11" i="1"/>
  <c r="O12" i="1"/>
  <c r="O13" i="1"/>
  <c r="O14" i="1"/>
  <c r="O15" i="1"/>
  <c r="O16" i="1"/>
  <c r="O8" i="1"/>
  <c r="O9" i="1"/>
  <c r="O10" i="1"/>
  <c r="O7" i="1"/>
  <c r="N8" i="1"/>
  <c r="N9" i="1"/>
  <c r="N10" i="1"/>
  <c r="N11" i="1"/>
  <c r="N12" i="1"/>
  <c r="N13" i="1"/>
  <c r="N14" i="1"/>
  <c r="N15" i="1"/>
  <c r="N16" i="1"/>
  <c r="N7" i="1"/>
  <c r="S16" i="4" l="1"/>
  <c r="S17" i="4" s="1"/>
  <c r="Q16" i="4"/>
  <c r="Q17" i="4" s="1"/>
  <c r="O16" i="4"/>
  <c r="O17" i="4" s="1"/>
  <c r="N16" i="4"/>
  <c r="N17" i="4" s="1"/>
  <c r="P16" i="4"/>
  <c r="P17" i="4" s="1"/>
  <c r="R16" i="4"/>
  <c r="R17" i="4" s="1"/>
  <c r="T16" i="4"/>
  <c r="T17" i="4" s="1"/>
  <c r="O20" i="2"/>
  <c r="S20" i="2"/>
  <c r="R19" i="2"/>
  <c r="R20" i="2" s="1"/>
  <c r="N20" i="2"/>
  <c r="P20" i="2"/>
  <c r="T20" i="2"/>
  <c r="Q20" i="2"/>
  <c r="V20" i="2"/>
  <c r="S19" i="1"/>
  <c r="S20" i="1" s="1"/>
  <c r="P19" i="1"/>
  <c r="P20" i="1" s="1"/>
  <c r="Q19" i="1"/>
  <c r="Q20" i="1" s="1"/>
  <c r="R19" i="1"/>
  <c r="R20" i="1" s="1"/>
  <c r="O19" i="1"/>
  <c r="O20" i="1" s="1"/>
  <c r="N19" i="1"/>
  <c r="N20" i="1" s="1"/>
  <c r="T19" i="1"/>
  <c r="T20" i="1" s="1"/>
  <c r="V19" i="1"/>
  <c r="V20" i="1" s="1"/>
</calcChain>
</file>

<file path=xl/sharedStrings.xml><?xml version="1.0" encoding="utf-8"?>
<sst xmlns="http://schemas.openxmlformats.org/spreadsheetml/2006/main" count="257" uniqueCount="63">
  <si>
    <t>PRODUTO / MATÉRIA PRIMA</t>
  </si>
  <si>
    <t>UNIDADE</t>
  </si>
  <si>
    <t>CAPITAÇÃO</t>
  </si>
  <si>
    <t>ALERGÉNIOS</t>
  </si>
  <si>
    <t>Cenoura</t>
  </si>
  <si>
    <t>Sal</t>
  </si>
  <si>
    <t>Água</t>
  </si>
  <si>
    <t>Cominhos</t>
  </si>
  <si>
    <t>Cálculo do valor energético por 100g</t>
  </si>
  <si>
    <t>Cálculo do valor energético para a receita 2 Pax</t>
  </si>
  <si>
    <t>Valor energético</t>
  </si>
  <si>
    <t>Lípidos</t>
  </si>
  <si>
    <t>Ácidos Gordos Saturados</t>
  </si>
  <si>
    <t>Hidratos de carbono</t>
  </si>
  <si>
    <t>Açúcar</t>
  </si>
  <si>
    <t>Proteína</t>
  </si>
  <si>
    <t>KJ</t>
  </si>
  <si>
    <t>KCAL</t>
  </si>
  <si>
    <t>(G)</t>
  </si>
  <si>
    <t>sulfitos</t>
  </si>
  <si>
    <t>G</t>
  </si>
  <si>
    <t>Por Pax</t>
  </si>
  <si>
    <t>TOTAL 2 pax</t>
  </si>
  <si>
    <t>total por pax</t>
  </si>
  <si>
    <t>Valor nutricional por Pax</t>
  </si>
  <si>
    <t>Abóbora manteiga</t>
  </si>
  <si>
    <t>Farinha arroz</t>
  </si>
  <si>
    <t>Azeite</t>
  </si>
  <si>
    <t>Pimenta preta</t>
  </si>
  <si>
    <t>Flor de anis</t>
  </si>
  <si>
    <t>Erva doce</t>
  </si>
  <si>
    <t>ml</t>
  </si>
  <si>
    <t>gr</t>
  </si>
  <si>
    <t>Farinha sem glúten</t>
  </si>
  <si>
    <t>Fermento de padeiro</t>
  </si>
  <si>
    <t>Cavala</t>
  </si>
  <si>
    <t>Cebola picada</t>
  </si>
  <si>
    <t>Polpa de tomate</t>
  </si>
  <si>
    <t>Coentros</t>
  </si>
  <si>
    <t>Salsa</t>
  </si>
  <si>
    <t>Vinho branco</t>
  </si>
  <si>
    <t>Maça</t>
  </si>
  <si>
    <t>Açúcar mascavado</t>
  </si>
  <si>
    <t>Canela</t>
  </si>
  <si>
    <t>Sumo lima</t>
  </si>
  <si>
    <t>Mel</t>
  </si>
  <si>
    <t xml:space="preserve">peixe </t>
  </si>
  <si>
    <t>Fibra</t>
  </si>
  <si>
    <t>Não contém</t>
  </si>
  <si>
    <t>q.b.</t>
  </si>
  <si>
    <t>Farinha sem gluten</t>
  </si>
  <si>
    <t xml:space="preserve">Açúcar   </t>
  </si>
  <si>
    <t xml:space="preserve">"Manteiga" vegetal  </t>
  </si>
  <si>
    <t>"Manteiga" vegetal</t>
  </si>
  <si>
    <t>Alho picado</t>
  </si>
  <si>
    <t>Curgete</t>
  </si>
  <si>
    <r>
      <rPr>
        <b/>
        <sz val="11"/>
        <color theme="1"/>
        <rFont val="Calibri"/>
        <family val="2"/>
        <scheme val="minor"/>
      </rPr>
      <t>Fonte</t>
    </r>
    <r>
      <rPr>
        <sz val="11"/>
        <color theme="1"/>
        <rFont val="Calibri"/>
        <family val="2"/>
        <scheme val="minor"/>
      </rPr>
      <t>: http://www2.insa.pt/sites/INSA/Portugues/AreasCientificas/AlimentNutricao/AplicacoesOnline/TabelaAlimentos/Paginas/TabelaAlimentos.aspx</t>
    </r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</si>
  <si>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http://www2.insa.pt/sites/INSA/Portugues/AreasCientificas/AlimentNutricao/AplicacoesOnline/TabelaAlimentos/Paginas/TabelaAlimentos.aspx</t>
    </r>
  </si>
  <si>
    <t>Sopa</t>
  </si>
  <si>
    <t>Prato principal</t>
  </si>
  <si>
    <t>Sobremesa</t>
  </si>
  <si>
    <t>SOPA</t>
  </si>
  <si>
    <t>PRATO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</si>
</sst>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2" xfId="0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2" borderId="0" xfId="0" applyFill="1" applyBorder="1" applyProtection="1"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0" fillId="0" borderId="0" xfId="0" applyBorder="1"/>
    <xf numFmtId="164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85" zoomScaleNormal="85" workbookViewId="0">
      <selection activeCell="A2" sqref="A2:D3"/>
    </sheetView>
  </sheetViews>
  <sheetFormatPr defaultRowHeight="15" x14ac:dyDescent="0.25"/>
  <cols>
    <col min="1" max="1" width="23.140625" bestFit="1" customWidth="1"/>
    <col min="3" max="3" width="10.140625" bestFit="1" customWidth="1"/>
    <col min="4" max="4" width="12.140625" customWidth="1"/>
    <col min="17" max="17" width="13.28515625" customWidth="1"/>
  </cols>
  <sheetData>
    <row r="1" spans="1:22" x14ac:dyDescent="0.2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25">
      <c r="A2" s="67" t="s">
        <v>61</v>
      </c>
      <c r="B2" s="67"/>
      <c r="C2" s="67"/>
      <c r="D2" s="68"/>
      <c r="E2" s="55" t="s">
        <v>8</v>
      </c>
      <c r="F2" s="55"/>
      <c r="G2" s="55"/>
      <c r="H2" s="55"/>
      <c r="I2" s="55"/>
      <c r="J2" s="55"/>
      <c r="K2" s="55"/>
      <c r="L2" s="55"/>
      <c r="M2" s="55"/>
      <c r="N2" s="52" t="s">
        <v>9</v>
      </c>
      <c r="O2" s="52"/>
      <c r="P2" s="52"/>
      <c r="Q2" s="52"/>
      <c r="R2" s="52"/>
      <c r="S2" s="52"/>
      <c r="T2" s="52"/>
      <c r="U2" s="52"/>
      <c r="V2" s="52"/>
    </row>
    <row r="3" spans="1:22" x14ac:dyDescent="0.25">
      <c r="A3" s="69"/>
      <c r="B3" s="69"/>
      <c r="C3" s="69"/>
      <c r="D3" s="70"/>
      <c r="E3" s="55"/>
      <c r="F3" s="55"/>
      <c r="G3" s="55"/>
      <c r="H3" s="55"/>
      <c r="I3" s="55"/>
      <c r="J3" s="55"/>
      <c r="K3" s="55"/>
      <c r="L3" s="55"/>
      <c r="M3" s="55"/>
      <c r="N3" s="52"/>
      <c r="O3" s="52"/>
      <c r="P3" s="52"/>
      <c r="Q3" s="52"/>
      <c r="R3" s="52"/>
      <c r="S3" s="52"/>
      <c r="T3" s="52"/>
      <c r="U3" s="52"/>
      <c r="V3" s="52"/>
    </row>
    <row r="4" spans="1:22" ht="15" customHeight="1" x14ac:dyDescent="0.25">
      <c r="A4" s="58" t="s">
        <v>0</v>
      </c>
      <c r="B4" s="59" t="s">
        <v>1</v>
      </c>
      <c r="C4" s="60" t="s">
        <v>2</v>
      </c>
      <c r="D4" s="58" t="s">
        <v>3</v>
      </c>
      <c r="E4" s="56" t="s">
        <v>10</v>
      </c>
      <c r="F4" s="53" t="s">
        <v>10</v>
      </c>
      <c r="G4" s="54" t="s">
        <v>11</v>
      </c>
      <c r="H4" s="53" t="s">
        <v>12</v>
      </c>
      <c r="I4" s="53" t="s">
        <v>13</v>
      </c>
      <c r="J4" s="54" t="s">
        <v>14</v>
      </c>
      <c r="K4" s="54" t="s">
        <v>15</v>
      </c>
      <c r="L4" s="61" t="s">
        <v>47</v>
      </c>
      <c r="M4" s="54" t="s">
        <v>5</v>
      </c>
      <c r="N4" s="53" t="s">
        <v>10</v>
      </c>
      <c r="O4" s="53" t="s">
        <v>10</v>
      </c>
      <c r="P4" s="54" t="s">
        <v>11</v>
      </c>
      <c r="Q4" s="53" t="s">
        <v>12</v>
      </c>
      <c r="R4" s="53" t="s">
        <v>13</v>
      </c>
      <c r="S4" s="54" t="s">
        <v>14</v>
      </c>
      <c r="T4" s="54" t="s">
        <v>15</v>
      </c>
      <c r="U4" s="61" t="s">
        <v>47</v>
      </c>
      <c r="V4" s="54" t="s">
        <v>5</v>
      </c>
    </row>
    <row r="5" spans="1:22" x14ac:dyDescent="0.25">
      <c r="A5" s="58"/>
      <c r="B5" s="59"/>
      <c r="C5" s="60"/>
      <c r="D5" s="58"/>
      <c r="E5" s="57"/>
      <c r="F5" s="53"/>
      <c r="G5" s="54"/>
      <c r="H5" s="53"/>
      <c r="I5" s="53"/>
      <c r="J5" s="54"/>
      <c r="K5" s="54"/>
      <c r="L5" s="62"/>
      <c r="M5" s="54"/>
      <c r="N5" s="53"/>
      <c r="O5" s="53"/>
      <c r="P5" s="54"/>
      <c r="Q5" s="53"/>
      <c r="R5" s="53"/>
      <c r="S5" s="54"/>
      <c r="T5" s="54"/>
      <c r="U5" s="62"/>
      <c r="V5" s="54"/>
    </row>
    <row r="6" spans="1:22" x14ac:dyDescent="0.25">
      <c r="A6" s="58"/>
      <c r="B6" s="59"/>
      <c r="C6" s="60"/>
      <c r="D6" s="58"/>
      <c r="E6" s="7" t="s">
        <v>16</v>
      </c>
      <c r="F6" s="7" t="s">
        <v>17</v>
      </c>
      <c r="G6" s="7" t="s">
        <v>18</v>
      </c>
      <c r="H6" s="7" t="s">
        <v>18</v>
      </c>
      <c r="I6" s="7" t="s">
        <v>18</v>
      </c>
      <c r="J6" s="7" t="s">
        <v>18</v>
      </c>
      <c r="K6" s="7" t="s">
        <v>18</v>
      </c>
      <c r="L6" s="21" t="s">
        <v>18</v>
      </c>
      <c r="M6" s="7" t="s">
        <v>18</v>
      </c>
      <c r="N6" s="7" t="s">
        <v>16</v>
      </c>
      <c r="O6" s="7" t="s">
        <v>17</v>
      </c>
      <c r="P6" s="7" t="s">
        <v>18</v>
      </c>
      <c r="Q6" s="7" t="s">
        <v>18</v>
      </c>
      <c r="R6" s="7" t="s">
        <v>18</v>
      </c>
      <c r="S6" s="7" t="s">
        <v>18</v>
      </c>
      <c r="T6" s="7" t="s">
        <v>18</v>
      </c>
      <c r="U6" s="21" t="s">
        <v>18</v>
      </c>
      <c r="V6" s="7" t="s">
        <v>18</v>
      </c>
    </row>
    <row r="7" spans="1:22" x14ac:dyDescent="0.25">
      <c r="A7" s="2" t="s">
        <v>25</v>
      </c>
      <c r="B7" s="3" t="s">
        <v>32</v>
      </c>
      <c r="C7" s="22">
        <v>200</v>
      </c>
      <c r="D7" s="3" t="s">
        <v>48</v>
      </c>
      <c r="E7" s="32">
        <v>47</v>
      </c>
      <c r="F7" s="32">
        <v>11</v>
      </c>
      <c r="G7" s="32">
        <v>0.2</v>
      </c>
      <c r="H7" s="32">
        <v>0.1</v>
      </c>
      <c r="I7" s="32">
        <v>1.7</v>
      </c>
      <c r="J7" s="32">
        <v>1.4</v>
      </c>
      <c r="K7" s="32">
        <v>0.3</v>
      </c>
      <c r="L7" s="32">
        <v>0.7</v>
      </c>
      <c r="M7" s="32">
        <v>0</v>
      </c>
      <c r="N7" s="24">
        <f t="shared" ref="N7:N16" si="0">E7*C7/100</f>
        <v>94</v>
      </c>
      <c r="O7" s="24">
        <f t="shared" ref="O7:O16" si="1">F7*C7/100</f>
        <v>22</v>
      </c>
      <c r="P7" s="24">
        <f t="shared" ref="P7:P16" si="2">G7*C7/100</f>
        <v>0.4</v>
      </c>
      <c r="Q7" s="24">
        <f>(H7*C7)/100</f>
        <v>0.2</v>
      </c>
      <c r="R7" s="24">
        <f t="shared" ref="R7:R16" si="3">I7*C7/100</f>
        <v>3.4</v>
      </c>
      <c r="S7" s="24">
        <f t="shared" ref="S7:S16" si="4">J7*C7/100</f>
        <v>2.8</v>
      </c>
      <c r="T7" s="24">
        <f t="shared" ref="T7:T16" si="5">K7*C7/100</f>
        <v>0.6</v>
      </c>
      <c r="U7" s="24">
        <f>L7*C7/100</f>
        <v>1.4</v>
      </c>
      <c r="V7" s="24">
        <f>M7*C7/100</f>
        <v>0</v>
      </c>
    </row>
    <row r="8" spans="1:22" x14ac:dyDescent="0.25">
      <c r="A8" s="4" t="s">
        <v>4</v>
      </c>
      <c r="B8" s="3" t="s">
        <v>32</v>
      </c>
      <c r="C8" s="23">
        <v>100</v>
      </c>
      <c r="D8" s="3" t="s">
        <v>48</v>
      </c>
      <c r="E8" s="32">
        <v>97</v>
      </c>
      <c r="F8" s="33">
        <v>23</v>
      </c>
      <c r="G8" s="32">
        <v>0</v>
      </c>
      <c r="H8" s="32">
        <v>0</v>
      </c>
      <c r="I8" s="32">
        <v>3.6</v>
      </c>
      <c r="J8" s="32">
        <v>3.3</v>
      </c>
      <c r="K8" s="32">
        <v>0.7</v>
      </c>
      <c r="L8" s="32">
        <v>3</v>
      </c>
      <c r="M8" s="32">
        <v>0.4</v>
      </c>
      <c r="N8" s="24">
        <f t="shared" si="0"/>
        <v>97</v>
      </c>
      <c r="O8" s="24">
        <f t="shared" si="1"/>
        <v>23</v>
      </c>
      <c r="P8" s="24">
        <f t="shared" si="2"/>
        <v>0</v>
      </c>
      <c r="Q8" s="24">
        <f t="shared" ref="Q8:Q16" si="6">H8*C8/100</f>
        <v>0</v>
      </c>
      <c r="R8" s="24">
        <f t="shared" si="3"/>
        <v>3.6</v>
      </c>
      <c r="S8" s="24">
        <f t="shared" si="4"/>
        <v>3.3</v>
      </c>
      <c r="T8" s="24">
        <f t="shared" si="5"/>
        <v>0.7</v>
      </c>
      <c r="U8" s="24">
        <f t="shared" ref="U8:U16" si="7">L8*C8/100</f>
        <v>3</v>
      </c>
      <c r="V8" s="24">
        <f t="shared" ref="V8:V16" si="8">M8*C8/100</f>
        <v>0.4</v>
      </c>
    </row>
    <row r="9" spans="1:22" x14ac:dyDescent="0.25">
      <c r="A9" s="4" t="s">
        <v>55</v>
      </c>
      <c r="B9" s="3" t="s">
        <v>32</v>
      </c>
      <c r="C9" s="23">
        <v>100</v>
      </c>
      <c r="D9" s="3" t="s">
        <v>48</v>
      </c>
      <c r="E9" s="32">
        <v>80</v>
      </c>
      <c r="F9" s="32">
        <v>19</v>
      </c>
      <c r="G9" s="32">
        <v>0.3</v>
      </c>
      <c r="H9" s="32">
        <v>0.1</v>
      </c>
      <c r="I9" s="32">
        <v>2</v>
      </c>
      <c r="J9" s="32">
        <v>1.9</v>
      </c>
      <c r="K9" s="32">
        <v>1.6</v>
      </c>
      <c r="L9" s="32">
        <v>1</v>
      </c>
      <c r="M9" s="32">
        <v>0</v>
      </c>
      <c r="N9" s="24">
        <f t="shared" si="0"/>
        <v>80</v>
      </c>
      <c r="O9" s="24">
        <f t="shared" si="1"/>
        <v>19</v>
      </c>
      <c r="P9" s="24">
        <f t="shared" si="2"/>
        <v>0.3</v>
      </c>
      <c r="Q9" s="24">
        <f t="shared" si="6"/>
        <v>0.1</v>
      </c>
      <c r="R9" s="24">
        <f t="shared" si="3"/>
        <v>2</v>
      </c>
      <c r="S9" s="24">
        <f t="shared" si="4"/>
        <v>1.9</v>
      </c>
      <c r="T9" s="24">
        <f t="shared" si="5"/>
        <v>1.6</v>
      </c>
      <c r="U9" s="24">
        <f t="shared" si="7"/>
        <v>1</v>
      </c>
      <c r="V9" s="24">
        <f t="shared" si="8"/>
        <v>0</v>
      </c>
    </row>
    <row r="10" spans="1:22" x14ac:dyDescent="0.25">
      <c r="A10" s="4" t="s">
        <v>7</v>
      </c>
      <c r="B10" s="3" t="s">
        <v>32</v>
      </c>
      <c r="C10" s="23">
        <v>1</v>
      </c>
      <c r="D10" s="3" t="s">
        <v>48</v>
      </c>
      <c r="E10" s="32">
        <v>1780</v>
      </c>
      <c r="F10" s="32">
        <v>427</v>
      </c>
      <c r="G10" s="32">
        <v>22</v>
      </c>
      <c r="H10" s="32">
        <v>1.9</v>
      </c>
      <c r="I10" s="32">
        <v>34</v>
      </c>
      <c r="J10" s="32">
        <v>0</v>
      </c>
      <c r="K10" s="32">
        <v>18</v>
      </c>
      <c r="L10" s="32">
        <v>10.5</v>
      </c>
      <c r="M10" s="32">
        <v>0.4</v>
      </c>
      <c r="N10" s="24">
        <f t="shared" si="0"/>
        <v>17.8</v>
      </c>
      <c r="O10" s="24">
        <f t="shared" si="1"/>
        <v>4.2699999999999996</v>
      </c>
      <c r="P10" s="24">
        <f t="shared" si="2"/>
        <v>0.22</v>
      </c>
      <c r="Q10" s="24">
        <f t="shared" si="6"/>
        <v>1.9E-2</v>
      </c>
      <c r="R10" s="24">
        <f t="shared" si="3"/>
        <v>0.34</v>
      </c>
      <c r="S10" s="24">
        <f t="shared" si="4"/>
        <v>0</v>
      </c>
      <c r="T10" s="24">
        <f t="shared" si="5"/>
        <v>0.18</v>
      </c>
      <c r="U10" s="24">
        <f t="shared" si="7"/>
        <v>0.105</v>
      </c>
      <c r="V10" s="24">
        <f t="shared" si="8"/>
        <v>4.0000000000000001E-3</v>
      </c>
    </row>
    <row r="11" spans="1:22" x14ac:dyDescent="0.25">
      <c r="A11" s="4" t="s">
        <v>30</v>
      </c>
      <c r="B11" s="3" t="s">
        <v>32</v>
      </c>
      <c r="C11" s="23">
        <v>1</v>
      </c>
      <c r="D11" s="3" t="s">
        <v>48</v>
      </c>
      <c r="E11" s="32">
        <v>119</v>
      </c>
      <c r="F11" s="32">
        <v>28.5</v>
      </c>
      <c r="G11" s="32">
        <v>0</v>
      </c>
      <c r="H11" s="32">
        <v>0</v>
      </c>
      <c r="I11" s="32">
        <v>7.14</v>
      </c>
      <c r="J11" s="32">
        <v>0</v>
      </c>
      <c r="K11" s="32">
        <v>1.4</v>
      </c>
      <c r="L11" s="32">
        <v>2.8</v>
      </c>
      <c r="M11" s="32">
        <v>0</v>
      </c>
      <c r="N11" s="24">
        <f t="shared" si="0"/>
        <v>1.19</v>
      </c>
      <c r="O11" s="24">
        <f t="shared" si="1"/>
        <v>0.28499999999999998</v>
      </c>
      <c r="P11" s="24">
        <f t="shared" si="2"/>
        <v>0</v>
      </c>
      <c r="Q11" s="24">
        <f t="shared" si="6"/>
        <v>0</v>
      </c>
      <c r="R11" s="24">
        <f t="shared" si="3"/>
        <v>7.1399999999999991E-2</v>
      </c>
      <c r="S11" s="24">
        <f t="shared" si="4"/>
        <v>0</v>
      </c>
      <c r="T11" s="24">
        <f t="shared" si="5"/>
        <v>1.3999999999999999E-2</v>
      </c>
      <c r="U11" s="24">
        <f t="shared" si="7"/>
        <v>2.7999999999999997E-2</v>
      </c>
      <c r="V11" s="24">
        <f t="shared" si="8"/>
        <v>0</v>
      </c>
    </row>
    <row r="12" spans="1:22" x14ac:dyDescent="0.25">
      <c r="A12" s="4" t="s">
        <v>29</v>
      </c>
      <c r="B12" s="3" t="s">
        <v>32</v>
      </c>
      <c r="C12" s="23">
        <v>1</v>
      </c>
      <c r="D12" s="3" t="s">
        <v>48</v>
      </c>
      <c r="E12" s="32">
        <v>1512</v>
      </c>
      <c r="F12" s="32">
        <v>360</v>
      </c>
      <c r="G12" s="32">
        <v>16</v>
      </c>
      <c r="H12" s="32">
        <v>0</v>
      </c>
      <c r="I12" s="32">
        <v>52</v>
      </c>
      <c r="J12" s="32">
        <v>0</v>
      </c>
      <c r="K12" s="32">
        <v>18</v>
      </c>
      <c r="L12" s="32">
        <v>16</v>
      </c>
      <c r="M12" s="32">
        <v>0</v>
      </c>
      <c r="N12" s="24">
        <f t="shared" si="0"/>
        <v>15.12</v>
      </c>
      <c r="O12" s="24">
        <f t="shared" si="1"/>
        <v>3.6</v>
      </c>
      <c r="P12" s="24">
        <f t="shared" si="2"/>
        <v>0.16</v>
      </c>
      <c r="Q12" s="24">
        <f t="shared" si="6"/>
        <v>0</v>
      </c>
      <c r="R12" s="24">
        <f t="shared" si="3"/>
        <v>0.52</v>
      </c>
      <c r="S12" s="24">
        <f t="shared" si="4"/>
        <v>0</v>
      </c>
      <c r="T12" s="24">
        <f t="shared" si="5"/>
        <v>0.18</v>
      </c>
      <c r="U12" s="24">
        <f t="shared" si="7"/>
        <v>0.16</v>
      </c>
      <c r="V12" s="24">
        <f t="shared" si="8"/>
        <v>0</v>
      </c>
    </row>
    <row r="13" spans="1:22" x14ac:dyDescent="0.25">
      <c r="A13" s="4" t="s">
        <v>28</v>
      </c>
      <c r="B13" s="3" t="s">
        <v>32</v>
      </c>
      <c r="C13" s="23">
        <v>1</v>
      </c>
      <c r="D13" s="3" t="s">
        <v>48</v>
      </c>
      <c r="E13" s="32">
        <v>1270</v>
      </c>
      <c r="F13" s="32">
        <v>302</v>
      </c>
      <c r="G13" s="32">
        <v>3.3</v>
      </c>
      <c r="H13" s="32">
        <v>1.4</v>
      </c>
      <c r="I13" s="32">
        <v>44.5</v>
      </c>
      <c r="J13" s="32">
        <v>0.6</v>
      </c>
      <c r="K13" s="32">
        <v>10.7</v>
      </c>
      <c r="L13" s="32">
        <v>25.9</v>
      </c>
      <c r="M13" s="32">
        <v>0.1</v>
      </c>
      <c r="N13" s="24">
        <f t="shared" si="0"/>
        <v>12.7</v>
      </c>
      <c r="O13" s="24">
        <f t="shared" si="1"/>
        <v>3.02</v>
      </c>
      <c r="P13" s="24">
        <f t="shared" si="2"/>
        <v>3.3000000000000002E-2</v>
      </c>
      <c r="Q13" s="24">
        <f t="shared" si="6"/>
        <v>1.3999999999999999E-2</v>
      </c>
      <c r="R13" s="24">
        <f t="shared" si="3"/>
        <v>0.44500000000000001</v>
      </c>
      <c r="S13" s="24">
        <f t="shared" si="4"/>
        <v>6.0000000000000001E-3</v>
      </c>
      <c r="T13" s="24">
        <f t="shared" si="5"/>
        <v>0.107</v>
      </c>
      <c r="U13" s="24">
        <f t="shared" si="7"/>
        <v>0.25900000000000001</v>
      </c>
      <c r="V13" s="24">
        <f t="shared" si="8"/>
        <v>1E-3</v>
      </c>
    </row>
    <row r="14" spans="1:22" x14ac:dyDescent="0.25">
      <c r="A14" s="4" t="s">
        <v>27</v>
      </c>
      <c r="B14" s="3" t="s">
        <v>31</v>
      </c>
      <c r="C14" s="23">
        <v>25</v>
      </c>
      <c r="D14" s="3" t="s">
        <v>48</v>
      </c>
      <c r="E14" s="32">
        <v>3700</v>
      </c>
      <c r="F14" s="32">
        <v>899</v>
      </c>
      <c r="G14" s="32">
        <v>99.9</v>
      </c>
      <c r="H14" s="32">
        <v>14.4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24">
        <f t="shared" si="0"/>
        <v>925</v>
      </c>
      <c r="O14" s="24">
        <f t="shared" si="1"/>
        <v>224.75</v>
      </c>
      <c r="P14" s="24">
        <f t="shared" si="2"/>
        <v>24.975000000000001</v>
      </c>
      <c r="Q14" s="24">
        <f t="shared" si="6"/>
        <v>3.6</v>
      </c>
      <c r="R14" s="24">
        <f t="shared" si="3"/>
        <v>0</v>
      </c>
      <c r="S14" s="24">
        <f t="shared" si="4"/>
        <v>0</v>
      </c>
      <c r="T14" s="24">
        <f t="shared" si="5"/>
        <v>0</v>
      </c>
      <c r="U14" s="24">
        <f t="shared" si="7"/>
        <v>0</v>
      </c>
      <c r="V14" s="24">
        <f t="shared" si="8"/>
        <v>0</v>
      </c>
    </row>
    <row r="15" spans="1:22" hidden="1" x14ac:dyDescent="0.25">
      <c r="A15" s="4"/>
      <c r="B15" s="3" t="s">
        <v>20</v>
      </c>
      <c r="C15" s="23"/>
      <c r="D15" s="3" t="s">
        <v>48</v>
      </c>
      <c r="E15" s="32"/>
      <c r="F15" s="32"/>
      <c r="G15" s="32"/>
      <c r="H15" s="32"/>
      <c r="I15" s="32"/>
      <c r="J15" s="32"/>
      <c r="K15" s="32"/>
      <c r="L15" s="32"/>
      <c r="M15" s="32"/>
      <c r="N15" s="24">
        <f t="shared" si="0"/>
        <v>0</v>
      </c>
      <c r="O15" s="24">
        <f t="shared" si="1"/>
        <v>0</v>
      </c>
      <c r="P15" s="24">
        <f t="shared" si="2"/>
        <v>0</v>
      </c>
      <c r="Q15" s="24">
        <f t="shared" si="6"/>
        <v>0</v>
      </c>
      <c r="R15" s="24">
        <f t="shared" si="3"/>
        <v>0</v>
      </c>
      <c r="S15" s="24">
        <f t="shared" si="4"/>
        <v>0</v>
      </c>
      <c r="T15" s="24">
        <f t="shared" si="5"/>
        <v>0</v>
      </c>
      <c r="U15" s="24">
        <f t="shared" si="7"/>
        <v>0</v>
      </c>
      <c r="V15" s="24">
        <f t="shared" si="8"/>
        <v>0</v>
      </c>
    </row>
    <row r="16" spans="1:22" x14ac:dyDescent="0.25">
      <c r="A16" s="4" t="s">
        <v>26</v>
      </c>
      <c r="B16" s="3" t="s">
        <v>32</v>
      </c>
      <c r="C16" s="30">
        <v>20</v>
      </c>
      <c r="D16" s="3" t="s">
        <v>48</v>
      </c>
      <c r="E16" s="32">
        <v>1530</v>
      </c>
      <c r="F16" s="32">
        <v>363</v>
      </c>
      <c r="G16" s="32">
        <v>7.3</v>
      </c>
      <c r="H16" s="32">
        <v>0.7</v>
      </c>
      <c r="I16" s="32">
        <v>57</v>
      </c>
      <c r="J16" s="32">
        <v>1.3</v>
      </c>
      <c r="K16" s="32">
        <v>14.5</v>
      </c>
      <c r="L16" s="32">
        <v>5.7</v>
      </c>
      <c r="M16" s="32">
        <v>0</v>
      </c>
      <c r="N16" s="24">
        <f t="shared" si="0"/>
        <v>306</v>
      </c>
      <c r="O16" s="24">
        <f t="shared" si="1"/>
        <v>72.599999999999994</v>
      </c>
      <c r="P16" s="24">
        <f t="shared" si="2"/>
        <v>1.46</v>
      </c>
      <c r="Q16" s="24">
        <f t="shared" si="6"/>
        <v>0.14000000000000001</v>
      </c>
      <c r="R16" s="24">
        <f t="shared" si="3"/>
        <v>11.4</v>
      </c>
      <c r="S16" s="24">
        <f t="shared" si="4"/>
        <v>0.26</v>
      </c>
      <c r="T16" s="24">
        <f t="shared" si="5"/>
        <v>2.9</v>
      </c>
      <c r="U16" s="24">
        <f t="shared" si="7"/>
        <v>1.1399999999999999</v>
      </c>
      <c r="V16" s="24">
        <f t="shared" si="8"/>
        <v>0</v>
      </c>
    </row>
    <row r="17" spans="1:22" x14ac:dyDescent="0.25">
      <c r="A17" s="4" t="s">
        <v>6</v>
      </c>
      <c r="B17" s="5" t="s">
        <v>31</v>
      </c>
      <c r="C17" s="23" t="s">
        <v>49</v>
      </c>
      <c r="D17" s="3" t="s">
        <v>48</v>
      </c>
      <c r="E17" s="32"/>
      <c r="F17" s="34"/>
      <c r="G17" s="35"/>
      <c r="H17" s="35"/>
      <c r="I17" s="36"/>
      <c r="J17" s="32"/>
      <c r="K17" s="32"/>
      <c r="L17" s="32"/>
      <c r="M17" s="32"/>
      <c r="N17" s="24"/>
      <c r="O17" s="24"/>
      <c r="P17" s="24"/>
      <c r="Q17" s="24"/>
      <c r="R17" s="24"/>
      <c r="S17" s="24"/>
      <c r="T17" s="24"/>
      <c r="U17" s="24"/>
      <c r="V17" s="24"/>
    </row>
    <row r="18" spans="1:22" x14ac:dyDescent="0.25">
      <c r="F18" s="8"/>
      <c r="G18" s="9"/>
      <c r="H18" s="12"/>
      <c r="I18" s="10"/>
      <c r="J18" s="11"/>
    </row>
    <row r="19" spans="1:22" x14ac:dyDescent="0.25">
      <c r="F19" s="8"/>
      <c r="G19" s="9"/>
      <c r="H19" s="12"/>
      <c r="I19" s="10"/>
      <c r="J19" s="11"/>
      <c r="K19" s="51" t="s">
        <v>22</v>
      </c>
      <c r="L19" s="51"/>
      <c r="M19" s="51"/>
      <c r="N19" s="47">
        <f t="shared" ref="N19:U20" si="9">SUM(N7:N17)</f>
        <v>1548.81</v>
      </c>
      <c r="O19" s="47">
        <f t="shared" si="9"/>
        <v>372.52499999999998</v>
      </c>
      <c r="P19" s="47">
        <f t="shared" si="9"/>
        <v>27.548000000000002</v>
      </c>
      <c r="Q19" s="47">
        <f t="shared" si="9"/>
        <v>4.0730000000000004</v>
      </c>
      <c r="R19" s="47">
        <f t="shared" si="9"/>
        <v>21.776400000000002</v>
      </c>
      <c r="S19" s="47">
        <f t="shared" si="9"/>
        <v>8.266</v>
      </c>
      <c r="T19" s="47">
        <f t="shared" si="9"/>
        <v>6.2810000000000006</v>
      </c>
      <c r="U19" s="47">
        <f t="shared" si="9"/>
        <v>7.0920000000000005</v>
      </c>
      <c r="V19" s="47">
        <f>SUM(V7:V17)</f>
        <v>0.40500000000000003</v>
      </c>
    </row>
    <row r="20" spans="1:22" x14ac:dyDescent="0.25">
      <c r="F20" s="8"/>
      <c r="G20" s="9"/>
      <c r="H20" s="12"/>
      <c r="I20" s="10"/>
      <c r="J20" s="11"/>
      <c r="K20" s="51" t="s">
        <v>21</v>
      </c>
      <c r="L20" s="51"/>
      <c r="M20" s="51"/>
      <c r="N20" s="47">
        <f>N19/2</f>
        <v>774.40499999999997</v>
      </c>
      <c r="O20" s="47">
        <f t="shared" ref="O20:V20" si="10">O19/2</f>
        <v>186.26249999999999</v>
      </c>
      <c r="P20" s="47">
        <f t="shared" si="10"/>
        <v>13.774000000000001</v>
      </c>
      <c r="Q20" s="47">
        <f t="shared" si="10"/>
        <v>2.0365000000000002</v>
      </c>
      <c r="R20" s="47">
        <f t="shared" si="10"/>
        <v>10.888200000000001</v>
      </c>
      <c r="S20" s="47">
        <f t="shared" si="10"/>
        <v>4.133</v>
      </c>
      <c r="T20" s="47">
        <f t="shared" si="10"/>
        <v>3.1405000000000003</v>
      </c>
      <c r="U20" s="47">
        <f t="shared" si="9"/>
        <v>5.6920000000000002</v>
      </c>
      <c r="V20" s="47">
        <f t="shared" si="10"/>
        <v>0.20250000000000001</v>
      </c>
    </row>
    <row r="21" spans="1:22" x14ac:dyDescent="0.25">
      <c r="F21" s="8"/>
      <c r="G21" s="9"/>
      <c r="H21" s="12"/>
      <c r="I21" s="10"/>
      <c r="J21" s="11"/>
    </row>
    <row r="22" spans="1:22" x14ac:dyDescent="0.25">
      <c r="A22" t="s">
        <v>56</v>
      </c>
      <c r="F22" s="8"/>
      <c r="G22" s="9"/>
      <c r="H22" s="12"/>
      <c r="I22" s="10"/>
      <c r="J22" s="11"/>
    </row>
    <row r="23" spans="1:22" x14ac:dyDescent="0.25">
      <c r="F23" s="8"/>
      <c r="G23" s="9"/>
      <c r="H23" s="12"/>
      <c r="I23" s="10"/>
      <c r="J23" s="11"/>
    </row>
    <row r="24" spans="1:22" x14ac:dyDescent="0.25">
      <c r="F24" s="8"/>
      <c r="G24" s="9"/>
      <c r="H24" s="12"/>
      <c r="I24" s="10"/>
      <c r="J24" s="11"/>
    </row>
    <row r="25" spans="1:22" x14ac:dyDescent="0.25">
      <c r="F25" s="8"/>
      <c r="G25" s="9"/>
      <c r="H25" s="12"/>
      <c r="I25" s="10"/>
      <c r="J25" s="11"/>
    </row>
    <row r="26" spans="1:22" x14ac:dyDescent="0.25">
      <c r="F26" s="8"/>
      <c r="G26" s="9"/>
      <c r="H26" s="12"/>
      <c r="I26" s="10"/>
      <c r="J26" s="11"/>
    </row>
    <row r="27" spans="1:22" x14ac:dyDescent="0.25">
      <c r="F27" s="8"/>
      <c r="G27" s="9"/>
      <c r="H27" s="12"/>
      <c r="I27" s="10"/>
      <c r="J27" s="11"/>
    </row>
    <row r="28" spans="1:22" x14ac:dyDescent="0.25">
      <c r="F28" s="8"/>
      <c r="G28" s="9"/>
      <c r="H28" s="12"/>
      <c r="I28" s="10"/>
      <c r="J28" s="11"/>
    </row>
    <row r="29" spans="1:22" x14ac:dyDescent="0.25">
      <c r="F29" s="8"/>
      <c r="G29" s="9"/>
      <c r="H29" s="12"/>
      <c r="I29" s="10"/>
      <c r="J29" s="11"/>
    </row>
    <row r="30" spans="1:22" x14ac:dyDescent="0.25">
      <c r="F30" s="8"/>
      <c r="G30" s="9"/>
      <c r="H30" s="9"/>
      <c r="I30" s="10"/>
      <c r="J30" s="11"/>
    </row>
    <row r="31" spans="1:22" x14ac:dyDescent="0.25">
      <c r="F31" s="8"/>
      <c r="G31" s="13"/>
      <c r="H31" s="12"/>
      <c r="I31" s="10"/>
      <c r="J31" s="11"/>
    </row>
    <row r="32" spans="1:22" x14ac:dyDescent="0.25">
      <c r="F32" s="8"/>
      <c r="G32" s="13"/>
      <c r="H32" s="12"/>
      <c r="I32" s="10"/>
      <c r="J32" s="11"/>
    </row>
    <row r="33" spans="6:10" x14ac:dyDescent="0.25">
      <c r="F33" s="11"/>
      <c r="G33" s="11"/>
      <c r="H33" s="11"/>
      <c r="I33" s="11"/>
      <c r="J33" s="11"/>
    </row>
  </sheetData>
  <mergeCells count="27">
    <mergeCell ref="T4:T5"/>
    <mergeCell ref="E2:M3"/>
    <mergeCell ref="V4:V5"/>
    <mergeCell ref="E4:E5"/>
    <mergeCell ref="A4:A6"/>
    <mergeCell ref="B4:B6"/>
    <mergeCell ref="C4:C6"/>
    <mergeCell ref="D4:D6"/>
    <mergeCell ref="L4:L5"/>
    <mergeCell ref="U4:U5"/>
    <mergeCell ref="A2:D3"/>
    <mergeCell ref="K19:M19"/>
    <mergeCell ref="K20:M20"/>
    <mergeCell ref="N2:V3"/>
    <mergeCell ref="F4:F5"/>
    <mergeCell ref="G4:G5"/>
    <mergeCell ref="H4:H5"/>
    <mergeCell ref="I4:I5"/>
    <mergeCell ref="J4:J5"/>
    <mergeCell ref="K4:K5"/>
    <mergeCell ref="M4:M5"/>
    <mergeCell ref="N4:N5"/>
    <mergeCell ref="O4:O5"/>
    <mergeCell ref="P4:P5"/>
    <mergeCell ref="Q4:Q5"/>
    <mergeCell ref="R4:R5"/>
    <mergeCell ref="S4:S5"/>
  </mergeCells>
  <dataValidations disablePrompts="1" count="1">
    <dataValidation type="list" allowBlank="1" showInputMessage="1" showErrorMessage="1" sqref="G31:G32 I17:I32">
      <formula1>#REF!</formula1>
    </dataValidation>
  </dataValidations>
  <pageMargins left="0.7" right="0.7" top="0.75" bottom="0.75" header="0.3" footer="0.3"/>
  <pageSetup paperSize="9" orientation="portrait" r:id="rId1"/>
  <ignoredErrors>
    <ignoredError sqref="U7:U16 U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83" zoomScaleNormal="83" workbookViewId="0">
      <selection sqref="A1:D3"/>
    </sheetView>
  </sheetViews>
  <sheetFormatPr defaultRowHeight="15" x14ac:dyDescent="0.25"/>
  <cols>
    <col min="1" max="1" width="22.85546875" customWidth="1"/>
    <col min="2" max="2" width="9.140625" style="14"/>
    <col min="4" max="4" width="10.42578125" customWidth="1"/>
  </cols>
  <sheetData>
    <row r="1" spans="1:22" x14ac:dyDescent="0.25">
      <c r="A1" s="67" t="s">
        <v>62</v>
      </c>
      <c r="B1" s="67"/>
      <c r="C1" s="67"/>
      <c r="D1" s="68"/>
      <c r="E1" s="55" t="s">
        <v>8</v>
      </c>
      <c r="F1" s="55"/>
      <c r="G1" s="55"/>
      <c r="H1" s="55"/>
      <c r="I1" s="55"/>
      <c r="J1" s="55"/>
      <c r="K1" s="55"/>
      <c r="L1" s="55"/>
      <c r="M1" s="55"/>
      <c r="N1" s="52" t="s">
        <v>9</v>
      </c>
      <c r="O1" s="52"/>
      <c r="P1" s="52"/>
      <c r="Q1" s="52"/>
      <c r="R1" s="52"/>
      <c r="S1" s="52"/>
      <c r="T1" s="52"/>
      <c r="U1" s="52"/>
      <c r="V1" s="52"/>
    </row>
    <row r="2" spans="1:22" x14ac:dyDescent="0.25">
      <c r="A2" s="67"/>
      <c r="B2" s="67"/>
      <c r="C2" s="67"/>
      <c r="D2" s="68"/>
      <c r="E2" s="55"/>
      <c r="F2" s="55"/>
      <c r="G2" s="55"/>
      <c r="H2" s="55"/>
      <c r="I2" s="55"/>
      <c r="J2" s="55"/>
      <c r="K2" s="55"/>
      <c r="L2" s="55"/>
      <c r="M2" s="55"/>
      <c r="N2" s="52"/>
      <c r="O2" s="52"/>
      <c r="P2" s="52"/>
      <c r="Q2" s="52"/>
      <c r="R2" s="52"/>
      <c r="S2" s="52"/>
      <c r="T2" s="52"/>
      <c r="U2" s="52"/>
      <c r="V2" s="52"/>
    </row>
    <row r="3" spans="1:22" x14ac:dyDescent="0.25">
      <c r="A3" s="69"/>
      <c r="B3" s="69"/>
      <c r="C3" s="69"/>
      <c r="D3" s="70"/>
      <c r="E3" s="56" t="s">
        <v>10</v>
      </c>
      <c r="F3" s="53" t="s">
        <v>10</v>
      </c>
      <c r="G3" s="54" t="s">
        <v>11</v>
      </c>
      <c r="H3" s="53" t="s">
        <v>12</v>
      </c>
      <c r="I3" s="53" t="s">
        <v>13</v>
      </c>
      <c r="J3" s="54" t="s">
        <v>14</v>
      </c>
      <c r="K3" s="54" t="s">
        <v>15</v>
      </c>
      <c r="L3" s="61" t="s">
        <v>47</v>
      </c>
      <c r="M3" s="61" t="s">
        <v>5</v>
      </c>
      <c r="N3" s="53" t="s">
        <v>10</v>
      </c>
      <c r="O3" s="53" t="s">
        <v>10</v>
      </c>
      <c r="P3" s="54" t="s">
        <v>11</v>
      </c>
      <c r="Q3" s="53" t="s">
        <v>12</v>
      </c>
      <c r="R3" s="53" t="s">
        <v>13</v>
      </c>
      <c r="S3" s="54" t="s">
        <v>14</v>
      </c>
      <c r="T3" s="54" t="s">
        <v>15</v>
      </c>
      <c r="U3" s="61" t="s">
        <v>47</v>
      </c>
      <c r="V3" s="54" t="s">
        <v>5</v>
      </c>
    </row>
    <row r="4" spans="1:22" ht="26.25" customHeight="1" x14ac:dyDescent="0.25">
      <c r="A4" s="58" t="s">
        <v>0</v>
      </c>
      <c r="B4" s="63" t="s">
        <v>1</v>
      </c>
      <c r="C4" s="63" t="s">
        <v>2</v>
      </c>
      <c r="D4" s="58" t="s">
        <v>3</v>
      </c>
      <c r="E4" s="57"/>
      <c r="F4" s="53"/>
      <c r="G4" s="54"/>
      <c r="H4" s="53"/>
      <c r="I4" s="53"/>
      <c r="J4" s="54"/>
      <c r="K4" s="54"/>
      <c r="L4" s="62"/>
      <c r="M4" s="62"/>
      <c r="N4" s="53"/>
      <c r="O4" s="53"/>
      <c r="P4" s="54"/>
      <c r="Q4" s="53"/>
      <c r="R4" s="53"/>
      <c r="S4" s="54"/>
      <c r="T4" s="54"/>
      <c r="U4" s="62"/>
      <c r="V4" s="54"/>
    </row>
    <row r="5" spans="1:22" x14ac:dyDescent="0.25">
      <c r="A5" s="58"/>
      <c r="B5" s="63"/>
      <c r="C5" s="63"/>
      <c r="D5" s="58"/>
      <c r="E5" s="7" t="s">
        <v>16</v>
      </c>
      <c r="F5" s="7" t="s">
        <v>17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21" t="s">
        <v>18</v>
      </c>
      <c r="M5" s="7" t="s">
        <v>18</v>
      </c>
      <c r="N5" s="7" t="s">
        <v>16</v>
      </c>
      <c r="O5" s="7" t="s">
        <v>17</v>
      </c>
      <c r="P5" s="7" t="s">
        <v>18</v>
      </c>
      <c r="Q5" s="7" t="s">
        <v>18</v>
      </c>
      <c r="R5" s="7" t="s">
        <v>18</v>
      </c>
      <c r="S5" s="7" t="s">
        <v>18</v>
      </c>
      <c r="T5" s="7" t="s">
        <v>18</v>
      </c>
      <c r="U5" s="21" t="s">
        <v>18</v>
      </c>
      <c r="V5" s="7" t="s">
        <v>18</v>
      </c>
    </row>
    <row r="6" spans="1:22" x14ac:dyDescent="0.25">
      <c r="A6" s="4" t="s">
        <v>33</v>
      </c>
      <c r="B6" s="17" t="s">
        <v>32</v>
      </c>
      <c r="C6" s="23">
        <v>200</v>
      </c>
      <c r="D6" s="3" t="s">
        <v>48</v>
      </c>
      <c r="E6" s="39">
        <v>1460</v>
      </c>
      <c r="F6" s="39">
        <v>344</v>
      </c>
      <c r="G6" s="39">
        <v>1.1000000000000001</v>
      </c>
      <c r="H6" s="39">
        <v>0.2</v>
      </c>
      <c r="I6" s="39">
        <v>74.3</v>
      </c>
      <c r="J6" s="39">
        <v>1.5</v>
      </c>
      <c r="K6" s="39">
        <v>7.8</v>
      </c>
      <c r="L6" s="39">
        <v>2.9</v>
      </c>
      <c r="M6" s="39">
        <v>0</v>
      </c>
      <c r="N6" s="43">
        <f t="shared" ref="N6:N16" si="0">E6*C6/100</f>
        <v>2920</v>
      </c>
      <c r="O6" s="43">
        <f t="shared" ref="O6:O16" si="1">F6*C6/100</f>
        <v>688</v>
      </c>
      <c r="P6" s="43">
        <f t="shared" ref="P6:P16" si="2">G6*C6/100</f>
        <v>2.2000000000000002</v>
      </c>
      <c r="Q6" s="43">
        <f t="shared" ref="Q6:Q16" si="3">H6*C6/100</f>
        <v>0.4</v>
      </c>
      <c r="R6" s="43">
        <f t="shared" ref="R6:R16" si="4">I6*C6/100</f>
        <v>148.6</v>
      </c>
      <c r="S6" s="43">
        <f t="shared" ref="S6:S16" si="5">J6*C6/100</f>
        <v>3</v>
      </c>
      <c r="T6" s="43">
        <f t="shared" ref="T6:T16" si="6">K6*C6/100</f>
        <v>15.6</v>
      </c>
      <c r="U6" s="43">
        <f>L6*C6/100</f>
        <v>5.8</v>
      </c>
      <c r="V6" s="43">
        <f>M6*C6/100</f>
        <v>0</v>
      </c>
    </row>
    <row r="7" spans="1:22" x14ac:dyDescent="0.25">
      <c r="A7" s="4" t="s">
        <v>34</v>
      </c>
      <c r="B7" s="17" t="s">
        <v>32</v>
      </c>
      <c r="C7" s="31">
        <v>2.5</v>
      </c>
      <c r="D7" s="3" t="s">
        <v>48</v>
      </c>
      <c r="E7" s="44">
        <v>328</v>
      </c>
      <c r="F7" s="43">
        <v>78</v>
      </c>
      <c r="G7" s="43">
        <v>0.9</v>
      </c>
      <c r="H7" s="43">
        <v>0.1</v>
      </c>
      <c r="I7" s="43">
        <v>1</v>
      </c>
      <c r="J7" s="43">
        <v>0</v>
      </c>
      <c r="K7" s="43">
        <v>12.9</v>
      </c>
      <c r="L7" s="43">
        <v>7.3</v>
      </c>
      <c r="M7" s="43">
        <v>0.1</v>
      </c>
      <c r="N7" s="43">
        <f t="shared" si="0"/>
        <v>8.1999999999999993</v>
      </c>
      <c r="O7" s="43">
        <f t="shared" si="1"/>
        <v>1.95</v>
      </c>
      <c r="P7" s="43">
        <f t="shared" si="2"/>
        <v>2.2499999999999999E-2</v>
      </c>
      <c r="Q7" s="43">
        <f t="shared" si="3"/>
        <v>2.5000000000000001E-3</v>
      </c>
      <c r="R7" s="43">
        <f t="shared" si="4"/>
        <v>2.5000000000000001E-2</v>
      </c>
      <c r="S7" s="43">
        <f t="shared" si="5"/>
        <v>0</v>
      </c>
      <c r="T7" s="43">
        <f t="shared" si="6"/>
        <v>0.32250000000000001</v>
      </c>
      <c r="U7" s="43">
        <f t="shared" ref="U7:U16" si="7">L7*C7/100</f>
        <v>0.1825</v>
      </c>
      <c r="V7" s="43">
        <f t="shared" ref="V7:V16" si="8">M7*C7/100</f>
        <v>2.5000000000000001E-3</v>
      </c>
    </row>
    <row r="8" spans="1:22" x14ac:dyDescent="0.25">
      <c r="A8" s="4" t="s">
        <v>5</v>
      </c>
      <c r="B8" s="17" t="s">
        <v>32</v>
      </c>
      <c r="C8" s="23">
        <v>2</v>
      </c>
      <c r="D8" s="3" t="s">
        <v>48</v>
      </c>
      <c r="E8" s="45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100</v>
      </c>
      <c r="N8" s="43">
        <f t="shared" si="0"/>
        <v>0</v>
      </c>
      <c r="O8" s="43">
        <f t="shared" si="1"/>
        <v>0</v>
      </c>
      <c r="P8" s="43">
        <f t="shared" si="2"/>
        <v>0</v>
      </c>
      <c r="Q8" s="43">
        <f t="shared" si="3"/>
        <v>0</v>
      </c>
      <c r="R8" s="43">
        <f t="shared" si="4"/>
        <v>0</v>
      </c>
      <c r="S8" s="43">
        <f t="shared" si="5"/>
        <v>0</v>
      </c>
      <c r="T8" s="43">
        <f t="shared" si="6"/>
        <v>0</v>
      </c>
      <c r="U8" s="43">
        <f t="shared" si="7"/>
        <v>0</v>
      </c>
      <c r="V8" s="43">
        <f t="shared" si="8"/>
        <v>2</v>
      </c>
    </row>
    <row r="9" spans="1:22" x14ac:dyDescent="0.25">
      <c r="A9" s="4" t="s">
        <v>35</v>
      </c>
      <c r="B9" s="17" t="s">
        <v>32</v>
      </c>
      <c r="C9" s="23">
        <v>200</v>
      </c>
      <c r="D9" s="42" t="s">
        <v>46</v>
      </c>
      <c r="E9" s="44">
        <v>800</v>
      </c>
      <c r="F9" s="43">
        <v>192</v>
      </c>
      <c r="G9" s="43">
        <v>12.2</v>
      </c>
      <c r="H9" s="43">
        <v>3.2</v>
      </c>
      <c r="I9" s="43">
        <v>0</v>
      </c>
      <c r="J9" s="43">
        <v>0</v>
      </c>
      <c r="K9" s="43">
        <v>20.5</v>
      </c>
      <c r="L9" s="43">
        <v>0</v>
      </c>
      <c r="M9" s="43">
        <v>0.8</v>
      </c>
      <c r="N9" s="43">
        <f t="shared" si="0"/>
        <v>1600</v>
      </c>
      <c r="O9" s="43">
        <f t="shared" si="1"/>
        <v>384</v>
      </c>
      <c r="P9" s="43">
        <f t="shared" si="2"/>
        <v>24.4</v>
      </c>
      <c r="Q9" s="43">
        <f t="shared" si="3"/>
        <v>6.4</v>
      </c>
      <c r="R9" s="43">
        <f t="shared" si="4"/>
        <v>0</v>
      </c>
      <c r="S9" s="43">
        <f t="shared" si="5"/>
        <v>0</v>
      </c>
      <c r="T9" s="43">
        <f t="shared" si="6"/>
        <v>41</v>
      </c>
      <c r="U9" s="43">
        <f t="shared" si="7"/>
        <v>0</v>
      </c>
      <c r="V9" s="43">
        <f t="shared" si="8"/>
        <v>1.6</v>
      </c>
    </row>
    <row r="10" spans="1:22" x14ac:dyDescent="0.25">
      <c r="A10" s="4" t="s">
        <v>36</v>
      </c>
      <c r="B10" s="17" t="s">
        <v>32</v>
      </c>
      <c r="C10" s="23">
        <v>50</v>
      </c>
      <c r="D10" s="3" t="s">
        <v>48</v>
      </c>
      <c r="E10" s="45">
        <v>86</v>
      </c>
      <c r="F10" s="46">
        <v>20</v>
      </c>
      <c r="G10" s="46">
        <v>0.2</v>
      </c>
      <c r="H10" s="46">
        <v>0</v>
      </c>
      <c r="I10" s="46">
        <v>3.1</v>
      </c>
      <c r="J10" s="46">
        <v>2.2000000000000002</v>
      </c>
      <c r="K10" s="46">
        <v>0.9</v>
      </c>
      <c r="L10" s="46">
        <v>1.3</v>
      </c>
      <c r="M10" s="46">
        <v>0</v>
      </c>
      <c r="N10" s="43">
        <f t="shared" si="0"/>
        <v>43</v>
      </c>
      <c r="O10" s="43">
        <f t="shared" si="1"/>
        <v>10</v>
      </c>
      <c r="P10" s="43">
        <f t="shared" si="2"/>
        <v>0.1</v>
      </c>
      <c r="Q10" s="43">
        <f t="shared" si="3"/>
        <v>0</v>
      </c>
      <c r="R10" s="43">
        <f t="shared" si="4"/>
        <v>1.55</v>
      </c>
      <c r="S10" s="43">
        <f t="shared" si="5"/>
        <v>1.1000000000000001</v>
      </c>
      <c r="T10" s="43">
        <f t="shared" si="6"/>
        <v>0.45</v>
      </c>
      <c r="U10" s="43">
        <f t="shared" si="7"/>
        <v>0.65</v>
      </c>
      <c r="V10" s="43">
        <f t="shared" si="8"/>
        <v>0</v>
      </c>
    </row>
    <row r="11" spans="1:22" x14ac:dyDescent="0.25">
      <c r="A11" s="4" t="s">
        <v>54</v>
      </c>
      <c r="B11" s="17" t="s">
        <v>32</v>
      </c>
      <c r="C11" s="23">
        <v>10</v>
      </c>
      <c r="D11" s="3" t="s">
        <v>48</v>
      </c>
      <c r="E11" s="44">
        <v>303</v>
      </c>
      <c r="F11" s="43">
        <v>72</v>
      </c>
      <c r="G11" s="43">
        <v>0.6</v>
      </c>
      <c r="H11" s="43">
        <v>0.1</v>
      </c>
      <c r="I11" s="43">
        <v>11.3</v>
      </c>
      <c r="J11" s="43">
        <v>1.3</v>
      </c>
      <c r="K11" s="43">
        <v>3.8</v>
      </c>
      <c r="L11" s="43">
        <v>3</v>
      </c>
      <c r="M11" s="43">
        <v>0</v>
      </c>
      <c r="N11" s="43">
        <f t="shared" si="0"/>
        <v>30.3</v>
      </c>
      <c r="O11" s="43">
        <f t="shared" si="1"/>
        <v>7.2</v>
      </c>
      <c r="P11" s="43">
        <f t="shared" si="2"/>
        <v>0.06</v>
      </c>
      <c r="Q11" s="43">
        <f t="shared" si="3"/>
        <v>0.01</v>
      </c>
      <c r="R11" s="43">
        <f t="shared" si="4"/>
        <v>1.1299999999999999</v>
      </c>
      <c r="S11" s="43">
        <f t="shared" si="5"/>
        <v>0.13</v>
      </c>
      <c r="T11" s="43">
        <f t="shared" si="6"/>
        <v>0.38</v>
      </c>
      <c r="U11" s="43">
        <f t="shared" si="7"/>
        <v>0.3</v>
      </c>
      <c r="V11" s="43">
        <f t="shared" si="8"/>
        <v>0</v>
      </c>
    </row>
    <row r="12" spans="1:22" x14ac:dyDescent="0.25">
      <c r="A12" s="4" t="s">
        <v>37</v>
      </c>
      <c r="B12" s="17" t="s">
        <v>32</v>
      </c>
      <c r="C12" s="23">
        <v>25</v>
      </c>
      <c r="D12" s="3" t="s">
        <v>48</v>
      </c>
      <c r="E12" s="44">
        <v>146</v>
      </c>
      <c r="F12" s="43">
        <v>35</v>
      </c>
      <c r="G12" s="43">
        <v>0</v>
      </c>
      <c r="H12" s="43">
        <v>0</v>
      </c>
      <c r="I12" s="43">
        <v>5.9</v>
      </c>
      <c r="J12" s="43">
        <v>4.9000000000000004</v>
      </c>
      <c r="K12" s="43">
        <v>1.8</v>
      </c>
      <c r="L12" s="43">
        <v>1.6</v>
      </c>
      <c r="M12" s="43">
        <v>0</v>
      </c>
      <c r="N12" s="43">
        <f t="shared" si="0"/>
        <v>36.5</v>
      </c>
      <c r="O12" s="43">
        <f t="shared" si="1"/>
        <v>8.75</v>
      </c>
      <c r="P12" s="43">
        <f t="shared" si="2"/>
        <v>0</v>
      </c>
      <c r="Q12" s="43">
        <f t="shared" si="3"/>
        <v>0</v>
      </c>
      <c r="R12" s="43">
        <f t="shared" si="4"/>
        <v>1.4750000000000001</v>
      </c>
      <c r="S12" s="43">
        <f t="shared" si="5"/>
        <v>1.2250000000000001</v>
      </c>
      <c r="T12" s="43">
        <f t="shared" si="6"/>
        <v>0.45</v>
      </c>
      <c r="U12" s="43">
        <f t="shared" si="7"/>
        <v>0.4</v>
      </c>
      <c r="V12" s="43">
        <f t="shared" si="8"/>
        <v>0</v>
      </c>
    </row>
    <row r="13" spans="1:22" x14ac:dyDescent="0.25">
      <c r="A13" s="4" t="s">
        <v>40</v>
      </c>
      <c r="B13" s="17" t="s">
        <v>31</v>
      </c>
      <c r="C13" s="23">
        <v>5</v>
      </c>
      <c r="D13" s="42" t="s">
        <v>19</v>
      </c>
      <c r="E13" s="45">
        <v>245</v>
      </c>
      <c r="F13" s="46">
        <v>59</v>
      </c>
      <c r="G13" s="46">
        <v>0</v>
      </c>
      <c r="H13" s="46">
        <v>0</v>
      </c>
      <c r="I13" s="46">
        <v>0.1</v>
      </c>
      <c r="J13" s="46">
        <v>0.1</v>
      </c>
      <c r="K13" s="46">
        <v>0</v>
      </c>
      <c r="L13" s="46">
        <v>0</v>
      </c>
      <c r="M13" s="46">
        <v>0</v>
      </c>
      <c r="N13" s="43">
        <f t="shared" si="0"/>
        <v>12.25</v>
      </c>
      <c r="O13" s="43">
        <f t="shared" si="1"/>
        <v>2.95</v>
      </c>
      <c r="P13" s="43">
        <f t="shared" si="2"/>
        <v>0</v>
      </c>
      <c r="Q13" s="43">
        <f t="shared" si="3"/>
        <v>0</v>
      </c>
      <c r="R13" s="43">
        <f t="shared" si="4"/>
        <v>5.0000000000000001E-3</v>
      </c>
      <c r="S13" s="43">
        <f t="shared" si="5"/>
        <v>5.0000000000000001E-3</v>
      </c>
      <c r="T13" s="43">
        <f t="shared" si="6"/>
        <v>0</v>
      </c>
      <c r="U13" s="43">
        <f t="shared" si="7"/>
        <v>0</v>
      </c>
      <c r="V13" s="43">
        <f t="shared" si="8"/>
        <v>0</v>
      </c>
    </row>
    <row r="14" spans="1:22" x14ac:dyDescent="0.25">
      <c r="A14" s="4" t="s">
        <v>38</v>
      </c>
      <c r="B14" s="17" t="s">
        <v>32</v>
      </c>
      <c r="C14" s="23">
        <v>5</v>
      </c>
      <c r="D14" s="3" t="s">
        <v>48</v>
      </c>
      <c r="E14" s="44">
        <v>117</v>
      </c>
      <c r="F14" s="43">
        <v>28</v>
      </c>
      <c r="G14" s="43">
        <v>0.6</v>
      </c>
      <c r="H14" s="43">
        <v>0.1</v>
      </c>
      <c r="I14" s="43">
        <v>1.8</v>
      </c>
      <c r="J14" s="43">
        <v>1.5</v>
      </c>
      <c r="K14" s="43">
        <v>2.4</v>
      </c>
      <c r="L14" s="43">
        <v>2.9</v>
      </c>
      <c r="M14" s="43">
        <v>0.1</v>
      </c>
      <c r="N14" s="43">
        <f t="shared" si="0"/>
        <v>5.85</v>
      </c>
      <c r="O14" s="43">
        <f t="shared" si="1"/>
        <v>1.4</v>
      </c>
      <c r="P14" s="43">
        <f t="shared" si="2"/>
        <v>0.03</v>
      </c>
      <c r="Q14" s="43">
        <f t="shared" si="3"/>
        <v>5.0000000000000001E-3</v>
      </c>
      <c r="R14" s="43">
        <f t="shared" si="4"/>
        <v>0.09</v>
      </c>
      <c r="S14" s="43">
        <f t="shared" si="5"/>
        <v>7.4999999999999997E-2</v>
      </c>
      <c r="T14" s="43">
        <f t="shared" si="6"/>
        <v>0.12</v>
      </c>
      <c r="U14" s="43">
        <f t="shared" si="7"/>
        <v>0.14499999999999999</v>
      </c>
      <c r="V14" s="43">
        <f t="shared" si="8"/>
        <v>5.0000000000000001E-3</v>
      </c>
    </row>
    <row r="15" spans="1:22" x14ac:dyDescent="0.25">
      <c r="A15" s="4" t="s">
        <v>39</v>
      </c>
      <c r="B15" s="17" t="s">
        <v>32</v>
      </c>
      <c r="C15" s="23">
        <v>5</v>
      </c>
      <c r="D15" s="3" t="s">
        <v>48</v>
      </c>
      <c r="E15" s="44">
        <v>83</v>
      </c>
      <c r="F15" s="43">
        <v>20</v>
      </c>
      <c r="G15" s="43">
        <v>0</v>
      </c>
      <c r="H15" s="43">
        <v>0</v>
      </c>
      <c r="I15" s="43">
        <v>0.4</v>
      </c>
      <c r="J15" s="43">
        <v>0.4</v>
      </c>
      <c r="K15" s="43">
        <v>3.1</v>
      </c>
      <c r="L15" s="43">
        <v>2.9</v>
      </c>
      <c r="M15" s="43">
        <v>0.1</v>
      </c>
      <c r="N15" s="43">
        <f t="shared" si="0"/>
        <v>4.1500000000000004</v>
      </c>
      <c r="O15" s="43">
        <f t="shared" si="1"/>
        <v>1</v>
      </c>
      <c r="P15" s="43">
        <f t="shared" si="2"/>
        <v>0</v>
      </c>
      <c r="Q15" s="43">
        <f t="shared" si="3"/>
        <v>0</v>
      </c>
      <c r="R15" s="43">
        <f t="shared" si="4"/>
        <v>0.02</v>
      </c>
      <c r="S15" s="43">
        <f t="shared" si="5"/>
        <v>0.02</v>
      </c>
      <c r="T15" s="43">
        <f t="shared" si="6"/>
        <v>0.155</v>
      </c>
      <c r="U15" s="43">
        <f t="shared" si="7"/>
        <v>0.14499999999999999</v>
      </c>
      <c r="V15" s="43">
        <f t="shared" si="8"/>
        <v>5.0000000000000001E-3</v>
      </c>
    </row>
    <row r="16" spans="1:22" x14ac:dyDescent="0.25">
      <c r="A16" s="4" t="s">
        <v>27</v>
      </c>
      <c r="B16" s="17" t="s">
        <v>31</v>
      </c>
      <c r="C16" s="23">
        <v>20</v>
      </c>
      <c r="D16" s="3" t="s">
        <v>48</v>
      </c>
      <c r="E16" s="44">
        <v>3700</v>
      </c>
      <c r="F16" s="44">
        <v>899</v>
      </c>
      <c r="G16" s="44">
        <v>99.9</v>
      </c>
      <c r="H16" s="44">
        <v>14.4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3">
        <f t="shared" si="0"/>
        <v>740</v>
      </c>
      <c r="O16" s="43">
        <f t="shared" si="1"/>
        <v>179.8</v>
      </c>
      <c r="P16" s="43">
        <f t="shared" si="2"/>
        <v>19.98</v>
      </c>
      <c r="Q16" s="43">
        <f t="shared" si="3"/>
        <v>2.88</v>
      </c>
      <c r="R16" s="43">
        <f t="shared" si="4"/>
        <v>0</v>
      </c>
      <c r="S16" s="43">
        <f t="shared" si="5"/>
        <v>0</v>
      </c>
      <c r="T16" s="43">
        <f t="shared" si="6"/>
        <v>0</v>
      </c>
      <c r="U16" s="43">
        <f t="shared" si="7"/>
        <v>0</v>
      </c>
      <c r="V16" s="43">
        <f t="shared" si="8"/>
        <v>0</v>
      </c>
    </row>
    <row r="17" spans="1:22" x14ac:dyDescent="0.25">
      <c r="A17" s="4" t="s">
        <v>6</v>
      </c>
      <c r="B17" s="17" t="s">
        <v>31</v>
      </c>
      <c r="C17" s="23">
        <v>500</v>
      </c>
      <c r="D17" s="3" t="s">
        <v>48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x14ac:dyDescent="0.25"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E19" s="18"/>
      <c r="F19" s="18"/>
      <c r="G19" s="18"/>
      <c r="H19" s="18"/>
      <c r="I19" s="18"/>
      <c r="J19" s="18"/>
      <c r="K19" s="51" t="s">
        <v>22</v>
      </c>
      <c r="L19" s="51"/>
      <c r="M19" s="51"/>
      <c r="N19" s="47">
        <f>SUM(N6:N16)</f>
        <v>5400.25</v>
      </c>
      <c r="O19" s="47">
        <f>SUM(O6:O16)</f>
        <v>1285.0500000000002</v>
      </c>
      <c r="P19" s="47">
        <f>SUM(P6:P16)</f>
        <v>46.792500000000004</v>
      </c>
      <c r="Q19" s="47">
        <f>SUM(Q6:Q16)</f>
        <v>9.6974999999999998</v>
      </c>
      <c r="R19" s="47">
        <f>SUM(R6:R15)</f>
        <v>152.89500000000001</v>
      </c>
      <c r="S19" s="47">
        <f>SUM(S6:S16)</f>
        <v>5.5549999999999997</v>
      </c>
      <c r="T19" s="47">
        <f>SUM(T6:T16)</f>
        <v>58.477500000000006</v>
      </c>
      <c r="U19" s="47">
        <f t="shared" ref="U19:V19" si="9">SUM(U6:U16)</f>
        <v>7.6224999999999996</v>
      </c>
      <c r="V19" s="47">
        <f t="shared" si="9"/>
        <v>3.6124999999999998</v>
      </c>
    </row>
    <row r="20" spans="1:22" x14ac:dyDescent="0.25">
      <c r="E20" s="18"/>
      <c r="F20" s="18"/>
      <c r="G20" s="18"/>
      <c r="H20" s="18"/>
      <c r="I20" s="18"/>
      <c r="J20" s="18"/>
      <c r="K20" s="51" t="s">
        <v>21</v>
      </c>
      <c r="L20" s="51"/>
      <c r="M20" s="51"/>
      <c r="N20" s="47">
        <f>N19/2</f>
        <v>2700.125</v>
      </c>
      <c r="O20" s="47">
        <f t="shared" ref="O20:V20" si="10">O19/2</f>
        <v>642.52500000000009</v>
      </c>
      <c r="P20" s="47">
        <f t="shared" si="10"/>
        <v>23.396250000000002</v>
      </c>
      <c r="Q20" s="47">
        <f t="shared" si="10"/>
        <v>4.8487499999999999</v>
      </c>
      <c r="R20" s="47">
        <f t="shared" si="10"/>
        <v>76.447500000000005</v>
      </c>
      <c r="S20" s="47">
        <f t="shared" si="10"/>
        <v>2.7774999999999999</v>
      </c>
      <c r="T20" s="47">
        <f t="shared" si="10"/>
        <v>29.238750000000003</v>
      </c>
      <c r="U20" s="47">
        <f t="shared" si="10"/>
        <v>3.8112499999999998</v>
      </c>
      <c r="V20" s="47">
        <f t="shared" si="10"/>
        <v>1.8062499999999999</v>
      </c>
    </row>
    <row r="21" spans="1:22" x14ac:dyDescent="0.25">
      <c r="A21" s="1"/>
      <c r="B21" s="15"/>
      <c r="C21" s="1"/>
      <c r="D21" s="1"/>
      <c r="E21" s="16"/>
      <c r="F21" s="16"/>
    </row>
    <row r="22" spans="1:22" x14ac:dyDescent="0.25">
      <c r="A22" t="s">
        <v>56</v>
      </c>
    </row>
  </sheetData>
  <mergeCells count="27">
    <mergeCell ref="K20:M20"/>
    <mergeCell ref="K19:M19"/>
    <mergeCell ref="L3:L4"/>
    <mergeCell ref="U3:U4"/>
    <mergeCell ref="R3:R4"/>
    <mergeCell ref="S3:S4"/>
    <mergeCell ref="T3:T4"/>
    <mergeCell ref="A4:A5"/>
    <mergeCell ref="V3:V4"/>
    <mergeCell ref="D4:D5"/>
    <mergeCell ref="C4:C5"/>
    <mergeCell ref="B4:B5"/>
    <mergeCell ref="A1:D3"/>
    <mergeCell ref="E1:M2"/>
    <mergeCell ref="N1:V2"/>
    <mergeCell ref="E3:E4"/>
    <mergeCell ref="F3:F4"/>
    <mergeCell ref="G3:G4"/>
    <mergeCell ref="H3:H4"/>
    <mergeCell ref="I3:I4"/>
    <mergeCell ref="J3:J4"/>
    <mergeCell ref="K3:K4"/>
    <mergeCell ref="M3:M4"/>
    <mergeCell ref="N3:N4"/>
    <mergeCell ref="O3:O4"/>
    <mergeCell ref="P3:P4"/>
    <mergeCell ref="Q3:Q4"/>
  </mergeCells>
  <dataValidations count="1">
    <dataValidation type="list" allowBlank="1" showInputMessage="1" showErrorMessage="1" sqref="I17:I20">
      <formula1>#REF!</formula1>
    </dataValidation>
  </dataValidations>
  <pageMargins left="0.7" right="0.7" top="0.75" bottom="0.75" header="0.3" footer="0.3"/>
  <pageSetup paperSize="9" orientation="portrait" r:id="rId1"/>
  <ignoredErrors>
    <ignoredError sqref="R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="85" zoomScaleNormal="85" workbookViewId="0">
      <selection activeCell="F25" sqref="F25"/>
    </sheetView>
  </sheetViews>
  <sheetFormatPr defaultRowHeight="15" x14ac:dyDescent="0.25"/>
  <cols>
    <col min="1" max="1" width="22.42578125" customWidth="1"/>
    <col min="4" max="4" width="10.42578125" bestFit="1" customWidth="1"/>
  </cols>
  <sheetData>
    <row r="1" spans="1:22" ht="15" customHeight="1" x14ac:dyDescent="0.25">
      <c r="A1" s="71" t="s">
        <v>60</v>
      </c>
      <c r="B1" s="71"/>
      <c r="C1" s="71"/>
      <c r="D1" s="72"/>
      <c r="E1" s="55" t="s">
        <v>8</v>
      </c>
      <c r="F1" s="55"/>
      <c r="G1" s="55"/>
      <c r="H1" s="55"/>
      <c r="I1" s="55"/>
      <c r="J1" s="55"/>
      <c r="K1" s="55"/>
      <c r="L1" s="55"/>
      <c r="M1" s="55"/>
      <c r="N1" s="52" t="s">
        <v>9</v>
      </c>
      <c r="O1" s="52"/>
      <c r="P1" s="52"/>
      <c r="Q1" s="52"/>
      <c r="R1" s="52"/>
      <c r="S1" s="52"/>
      <c r="T1" s="52"/>
      <c r="U1" s="52"/>
      <c r="V1" s="52"/>
    </row>
    <row r="2" spans="1:22" ht="15" customHeight="1" x14ac:dyDescent="0.25">
      <c r="A2" s="73"/>
      <c r="B2" s="73"/>
      <c r="C2" s="73"/>
      <c r="D2" s="74"/>
      <c r="E2" s="55"/>
      <c r="F2" s="55"/>
      <c r="G2" s="55"/>
      <c r="H2" s="55"/>
      <c r="I2" s="55"/>
      <c r="J2" s="55"/>
      <c r="K2" s="55"/>
      <c r="L2" s="55"/>
      <c r="M2" s="55"/>
      <c r="N2" s="52"/>
      <c r="O2" s="52"/>
      <c r="P2" s="52"/>
      <c r="Q2" s="52"/>
      <c r="R2" s="52"/>
      <c r="S2" s="52"/>
      <c r="T2" s="52"/>
      <c r="U2" s="52"/>
      <c r="V2" s="52"/>
    </row>
    <row r="3" spans="1:22" ht="15" customHeight="1" x14ac:dyDescent="0.25">
      <c r="A3" s="58" t="s">
        <v>0</v>
      </c>
      <c r="B3" s="63" t="s">
        <v>1</v>
      </c>
      <c r="C3" s="63" t="s">
        <v>2</v>
      </c>
      <c r="D3" s="65" t="s">
        <v>3</v>
      </c>
      <c r="E3" s="56" t="s">
        <v>10</v>
      </c>
      <c r="F3" s="53" t="s">
        <v>10</v>
      </c>
      <c r="G3" s="54" t="s">
        <v>11</v>
      </c>
      <c r="H3" s="53" t="s">
        <v>12</v>
      </c>
      <c r="I3" s="53" t="s">
        <v>13</v>
      </c>
      <c r="J3" s="54" t="s">
        <v>14</v>
      </c>
      <c r="K3" s="54" t="s">
        <v>15</v>
      </c>
      <c r="L3" s="61" t="s">
        <v>47</v>
      </c>
      <c r="M3" s="54" t="s">
        <v>5</v>
      </c>
      <c r="N3" s="53" t="s">
        <v>10</v>
      </c>
      <c r="O3" s="53" t="s">
        <v>10</v>
      </c>
      <c r="P3" s="54" t="s">
        <v>11</v>
      </c>
      <c r="Q3" s="53" t="s">
        <v>12</v>
      </c>
      <c r="R3" s="53" t="s">
        <v>13</v>
      </c>
      <c r="S3" s="54" t="s">
        <v>14</v>
      </c>
      <c r="T3" s="54" t="s">
        <v>15</v>
      </c>
      <c r="U3" s="56" t="s">
        <v>47</v>
      </c>
      <c r="V3" s="54" t="s">
        <v>5</v>
      </c>
    </row>
    <row r="4" spans="1:22" ht="15" customHeight="1" x14ac:dyDescent="0.25">
      <c r="A4" s="58"/>
      <c r="B4" s="63"/>
      <c r="C4" s="63"/>
      <c r="D4" s="65"/>
      <c r="E4" s="57"/>
      <c r="F4" s="53"/>
      <c r="G4" s="54"/>
      <c r="H4" s="53"/>
      <c r="I4" s="53"/>
      <c r="J4" s="54"/>
      <c r="K4" s="54"/>
      <c r="L4" s="62"/>
      <c r="M4" s="54"/>
      <c r="N4" s="53"/>
      <c r="O4" s="53"/>
      <c r="P4" s="54"/>
      <c r="Q4" s="53"/>
      <c r="R4" s="53"/>
      <c r="S4" s="54"/>
      <c r="T4" s="54"/>
      <c r="U4" s="57"/>
      <c r="V4" s="54"/>
    </row>
    <row r="5" spans="1:22" x14ac:dyDescent="0.25">
      <c r="A5" s="58"/>
      <c r="B5" s="63"/>
      <c r="C5" s="63"/>
      <c r="D5" s="65"/>
      <c r="E5" s="7" t="s">
        <v>16</v>
      </c>
      <c r="F5" s="7" t="s">
        <v>17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21" t="s">
        <v>18</v>
      </c>
      <c r="M5" s="7" t="s">
        <v>18</v>
      </c>
      <c r="N5" s="7" t="s">
        <v>16</v>
      </c>
      <c r="O5" s="7" t="s">
        <v>17</v>
      </c>
      <c r="P5" s="7" t="s">
        <v>18</v>
      </c>
      <c r="Q5" s="7" t="s">
        <v>18</v>
      </c>
      <c r="R5" s="7" t="s">
        <v>18</v>
      </c>
      <c r="S5" s="7" t="s">
        <v>18</v>
      </c>
      <c r="T5" s="7" t="s">
        <v>18</v>
      </c>
      <c r="U5" s="21" t="s">
        <v>18</v>
      </c>
      <c r="V5" s="7" t="s">
        <v>18</v>
      </c>
    </row>
    <row r="6" spans="1:22" x14ac:dyDescent="0.25">
      <c r="A6" s="2" t="s">
        <v>41</v>
      </c>
      <c r="B6" s="17" t="s">
        <v>32</v>
      </c>
      <c r="C6" s="22">
        <v>150</v>
      </c>
      <c r="D6" s="3" t="s">
        <v>48</v>
      </c>
      <c r="E6" s="38">
        <v>215</v>
      </c>
      <c r="F6" s="38">
        <v>51</v>
      </c>
      <c r="G6" s="38">
        <v>0.5</v>
      </c>
      <c r="H6" s="38">
        <v>0.1</v>
      </c>
      <c r="I6" s="38">
        <v>10.5</v>
      </c>
      <c r="J6" s="38">
        <v>10.5</v>
      </c>
      <c r="K6" s="38">
        <v>0.2</v>
      </c>
      <c r="L6" s="38">
        <v>1.6</v>
      </c>
      <c r="M6" s="38">
        <v>0</v>
      </c>
      <c r="N6" s="38">
        <f t="shared" ref="N6:N14" si="0">E6*C6/100</f>
        <v>322.5</v>
      </c>
      <c r="O6" s="38">
        <f t="shared" ref="O6:O14" si="1">F6*C6/100</f>
        <v>76.5</v>
      </c>
      <c r="P6" s="38">
        <f t="shared" ref="P6:P14" si="2">G6*C6/100</f>
        <v>0.75</v>
      </c>
      <c r="Q6" s="38">
        <f t="shared" ref="Q6:Q14" si="3">H6*C6/100</f>
        <v>0.15</v>
      </c>
      <c r="R6" s="38">
        <f t="shared" ref="R6:R14" si="4">I6*C6/100</f>
        <v>15.75</v>
      </c>
      <c r="S6" s="38">
        <f t="shared" ref="S6:S14" si="5">J6*C6/100</f>
        <v>15.75</v>
      </c>
      <c r="T6" s="38">
        <f t="shared" ref="T6:T14" si="6">K6*C6/100</f>
        <v>0.3</v>
      </c>
      <c r="U6" s="38">
        <f>L6*C6/100</f>
        <v>2.4</v>
      </c>
      <c r="V6" s="38">
        <f>M6*C6/100</f>
        <v>0</v>
      </c>
    </row>
    <row r="7" spans="1:22" x14ac:dyDescent="0.25">
      <c r="A7" s="4" t="s">
        <v>42</v>
      </c>
      <c r="B7" s="17" t="s">
        <v>32</v>
      </c>
      <c r="C7" s="22">
        <v>50</v>
      </c>
      <c r="D7" s="3" t="s">
        <v>48</v>
      </c>
      <c r="E7" s="38">
        <v>1660</v>
      </c>
      <c r="F7" s="38">
        <v>390</v>
      </c>
      <c r="G7" s="38">
        <v>0</v>
      </c>
      <c r="H7" s="38">
        <v>0</v>
      </c>
      <c r="I7" s="38">
        <v>97.5</v>
      </c>
      <c r="J7" s="38">
        <v>97.5</v>
      </c>
      <c r="K7" s="38">
        <v>0</v>
      </c>
      <c r="L7" s="38">
        <v>0</v>
      </c>
      <c r="M7" s="38">
        <v>0</v>
      </c>
      <c r="N7" s="38">
        <f t="shared" si="0"/>
        <v>830</v>
      </c>
      <c r="O7" s="38">
        <f t="shared" si="1"/>
        <v>195</v>
      </c>
      <c r="P7" s="38">
        <f t="shared" si="2"/>
        <v>0</v>
      </c>
      <c r="Q7" s="38">
        <f t="shared" si="3"/>
        <v>0</v>
      </c>
      <c r="R7" s="38">
        <f t="shared" si="4"/>
        <v>48.75</v>
      </c>
      <c r="S7" s="38">
        <f t="shared" si="5"/>
        <v>48.75</v>
      </c>
      <c r="T7" s="38">
        <f t="shared" si="6"/>
        <v>0</v>
      </c>
      <c r="U7" s="38">
        <f t="shared" ref="U7:U15" si="7">L7*C7/100</f>
        <v>0</v>
      </c>
      <c r="V7" s="38">
        <f t="shared" ref="V7:V15" si="8">M7*C7/100</f>
        <v>0</v>
      </c>
    </row>
    <row r="8" spans="1:22" x14ac:dyDescent="0.25">
      <c r="A8" s="4" t="s">
        <v>43</v>
      </c>
      <c r="B8" s="17" t="s">
        <v>32</v>
      </c>
      <c r="C8" s="22">
        <v>1</v>
      </c>
      <c r="D8" s="3" t="s">
        <v>48</v>
      </c>
      <c r="E8" s="38">
        <v>1320</v>
      </c>
      <c r="F8" s="38">
        <v>315</v>
      </c>
      <c r="G8" s="38">
        <v>3.2</v>
      </c>
      <c r="H8" s="38">
        <v>0.7</v>
      </c>
      <c r="I8" s="38">
        <v>55.5</v>
      </c>
      <c r="J8" s="38">
        <v>55.5</v>
      </c>
      <c r="K8" s="38">
        <v>3.9</v>
      </c>
      <c r="L8" s="38">
        <v>24.4</v>
      </c>
      <c r="M8" s="38">
        <v>0.1</v>
      </c>
      <c r="N8" s="38">
        <f t="shared" si="0"/>
        <v>13.2</v>
      </c>
      <c r="O8" s="38">
        <f t="shared" si="1"/>
        <v>3.15</v>
      </c>
      <c r="P8" s="38">
        <f t="shared" si="2"/>
        <v>3.2000000000000001E-2</v>
      </c>
      <c r="Q8" s="38">
        <f t="shared" si="3"/>
        <v>6.9999999999999993E-3</v>
      </c>
      <c r="R8" s="38">
        <f t="shared" si="4"/>
        <v>0.55500000000000005</v>
      </c>
      <c r="S8" s="38">
        <f t="shared" si="5"/>
        <v>0.55500000000000005</v>
      </c>
      <c r="T8" s="38">
        <f t="shared" si="6"/>
        <v>3.9E-2</v>
      </c>
      <c r="U8" s="38">
        <f t="shared" si="7"/>
        <v>0.24399999999999999</v>
      </c>
      <c r="V8" s="38">
        <f t="shared" si="8"/>
        <v>1E-3</v>
      </c>
    </row>
    <row r="9" spans="1:22" x14ac:dyDescent="0.25">
      <c r="A9" s="4" t="s">
        <v>44</v>
      </c>
      <c r="B9" s="17" t="s">
        <v>32</v>
      </c>
      <c r="C9" s="22">
        <v>50</v>
      </c>
      <c r="D9" s="3" t="s">
        <v>48</v>
      </c>
      <c r="E9" s="38">
        <v>106</v>
      </c>
      <c r="F9" s="38">
        <v>25</v>
      </c>
      <c r="G9" s="38">
        <v>0</v>
      </c>
      <c r="H9" s="38">
        <v>0</v>
      </c>
      <c r="I9" s="38">
        <v>1.5</v>
      </c>
      <c r="J9" s="38">
        <v>1.5</v>
      </c>
      <c r="K9" s="38">
        <v>0.3</v>
      </c>
      <c r="L9" s="38">
        <v>0</v>
      </c>
      <c r="M9" s="38">
        <v>0</v>
      </c>
      <c r="N9" s="38">
        <f t="shared" si="0"/>
        <v>53</v>
      </c>
      <c r="O9" s="38">
        <f t="shared" si="1"/>
        <v>12.5</v>
      </c>
      <c r="P9" s="38">
        <f t="shared" si="2"/>
        <v>0</v>
      </c>
      <c r="Q9" s="38">
        <f t="shared" si="3"/>
        <v>0</v>
      </c>
      <c r="R9" s="38">
        <f t="shared" si="4"/>
        <v>0.75</v>
      </c>
      <c r="S9" s="38">
        <f t="shared" si="5"/>
        <v>0.75</v>
      </c>
      <c r="T9" s="38">
        <f t="shared" si="6"/>
        <v>0.15</v>
      </c>
      <c r="U9" s="38">
        <f t="shared" si="7"/>
        <v>0</v>
      </c>
      <c r="V9" s="38">
        <f t="shared" si="8"/>
        <v>0</v>
      </c>
    </row>
    <row r="10" spans="1:22" x14ac:dyDescent="0.25">
      <c r="A10" s="4" t="s">
        <v>45</v>
      </c>
      <c r="B10" s="17" t="s">
        <v>32</v>
      </c>
      <c r="C10" s="22">
        <v>10</v>
      </c>
      <c r="D10" s="3" t="s">
        <v>48</v>
      </c>
      <c r="E10" s="38">
        <v>1330</v>
      </c>
      <c r="F10" s="38">
        <v>314</v>
      </c>
      <c r="G10" s="38">
        <v>0</v>
      </c>
      <c r="H10" s="38">
        <v>0</v>
      </c>
      <c r="I10" s="38">
        <v>78</v>
      </c>
      <c r="J10" s="38">
        <v>78</v>
      </c>
      <c r="K10" s="38">
        <v>0.5</v>
      </c>
      <c r="L10" s="38">
        <v>0</v>
      </c>
      <c r="M10" s="38">
        <v>0</v>
      </c>
      <c r="N10" s="38">
        <f t="shared" si="0"/>
        <v>133</v>
      </c>
      <c r="O10" s="38">
        <f t="shared" si="1"/>
        <v>31.4</v>
      </c>
      <c r="P10" s="38">
        <f t="shared" si="2"/>
        <v>0</v>
      </c>
      <c r="Q10" s="38">
        <f t="shared" si="3"/>
        <v>0</v>
      </c>
      <c r="R10" s="38">
        <f t="shared" si="4"/>
        <v>7.8</v>
      </c>
      <c r="S10" s="38">
        <f t="shared" si="5"/>
        <v>7.8</v>
      </c>
      <c r="T10" s="38">
        <f t="shared" si="6"/>
        <v>0.05</v>
      </c>
      <c r="U10" s="38">
        <f t="shared" si="7"/>
        <v>0</v>
      </c>
      <c r="V10" s="38">
        <f t="shared" si="8"/>
        <v>0</v>
      </c>
    </row>
    <row r="11" spans="1:22" x14ac:dyDescent="0.25">
      <c r="A11" s="4" t="s">
        <v>52</v>
      </c>
      <c r="B11" s="17" t="s">
        <v>32</v>
      </c>
      <c r="C11" s="22">
        <v>20</v>
      </c>
      <c r="D11" s="3" t="s">
        <v>48</v>
      </c>
      <c r="E11" s="39">
        <v>3760</v>
      </c>
      <c r="F11" s="39">
        <v>900</v>
      </c>
      <c r="G11" s="39">
        <v>100</v>
      </c>
      <c r="H11" s="39">
        <v>49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8">
        <f t="shared" si="0"/>
        <v>752</v>
      </c>
      <c r="O11" s="38">
        <f t="shared" si="1"/>
        <v>180</v>
      </c>
      <c r="P11" s="38">
        <f t="shared" si="2"/>
        <v>20</v>
      </c>
      <c r="Q11" s="38">
        <f t="shared" si="3"/>
        <v>9.8000000000000007</v>
      </c>
      <c r="R11" s="38">
        <f t="shared" si="4"/>
        <v>0</v>
      </c>
      <c r="S11" s="38">
        <f t="shared" si="5"/>
        <v>0</v>
      </c>
      <c r="T11" s="38">
        <f t="shared" si="6"/>
        <v>0</v>
      </c>
      <c r="U11" s="38">
        <f t="shared" si="7"/>
        <v>0</v>
      </c>
      <c r="V11" s="38">
        <f t="shared" si="8"/>
        <v>0</v>
      </c>
    </row>
    <row r="12" spans="1:22" x14ac:dyDescent="0.25">
      <c r="A12" s="4" t="s">
        <v>50</v>
      </c>
      <c r="B12" s="17" t="s">
        <v>32</v>
      </c>
      <c r="C12" s="23">
        <v>50</v>
      </c>
      <c r="D12" s="5" t="s">
        <v>48</v>
      </c>
      <c r="E12" s="39">
        <v>1460</v>
      </c>
      <c r="F12" s="39">
        <v>344</v>
      </c>
      <c r="G12" s="39">
        <v>1.1000000000000001</v>
      </c>
      <c r="H12" s="39">
        <v>0.2</v>
      </c>
      <c r="I12" s="39">
        <v>74.3</v>
      </c>
      <c r="J12" s="39">
        <v>1.5</v>
      </c>
      <c r="K12" s="39">
        <v>7.8</v>
      </c>
      <c r="L12" s="39">
        <v>2.9</v>
      </c>
      <c r="M12" s="39">
        <v>0</v>
      </c>
      <c r="N12" s="38">
        <f t="shared" si="0"/>
        <v>730</v>
      </c>
      <c r="O12" s="38">
        <f t="shared" si="1"/>
        <v>172</v>
      </c>
      <c r="P12" s="38">
        <f t="shared" si="2"/>
        <v>0.55000000000000004</v>
      </c>
      <c r="Q12" s="38">
        <f t="shared" si="3"/>
        <v>0.1</v>
      </c>
      <c r="R12" s="38">
        <f t="shared" si="4"/>
        <v>37.15</v>
      </c>
      <c r="S12" s="38">
        <f t="shared" si="5"/>
        <v>0.75</v>
      </c>
      <c r="T12" s="38">
        <f t="shared" si="6"/>
        <v>3.9</v>
      </c>
      <c r="U12" s="38">
        <f t="shared" si="7"/>
        <v>1.45</v>
      </c>
      <c r="V12" s="38">
        <f t="shared" si="8"/>
        <v>0</v>
      </c>
    </row>
    <row r="13" spans="1:22" x14ac:dyDescent="0.25">
      <c r="A13" s="4" t="s">
        <v>51</v>
      </c>
      <c r="B13" s="17" t="s">
        <v>32</v>
      </c>
      <c r="C13" s="23">
        <v>50</v>
      </c>
      <c r="D13" s="5" t="s">
        <v>48</v>
      </c>
      <c r="E13" s="41">
        <v>1690</v>
      </c>
      <c r="F13" s="41">
        <v>397</v>
      </c>
      <c r="G13" s="41">
        <v>0</v>
      </c>
      <c r="H13" s="41">
        <v>0</v>
      </c>
      <c r="I13" s="41">
        <v>99.3</v>
      </c>
      <c r="J13" s="41">
        <v>99.3</v>
      </c>
      <c r="K13" s="39">
        <v>0</v>
      </c>
      <c r="L13" s="39">
        <v>0</v>
      </c>
      <c r="M13" s="39">
        <v>0</v>
      </c>
      <c r="N13" s="38">
        <f t="shared" si="0"/>
        <v>845</v>
      </c>
      <c r="O13" s="38">
        <f t="shared" si="1"/>
        <v>198.5</v>
      </c>
      <c r="P13" s="38">
        <f t="shared" si="2"/>
        <v>0</v>
      </c>
      <c r="Q13" s="38">
        <f t="shared" si="3"/>
        <v>0</v>
      </c>
      <c r="R13" s="38">
        <f t="shared" si="4"/>
        <v>49.65</v>
      </c>
      <c r="S13" s="38">
        <f t="shared" si="5"/>
        <v>49.65</v>
      </c>
      <c r="T13" s="38">
        <f t="shared" si="6"/>
        <v>0</v>
      </c>
      <c r="U13" s="38">
        <f t="shared" si="7"/>
        <v>0</v>
      </c>
      <c r="V13" s="38">
        <f t="shared" si="8"/>
        <v>0</v>
      </c>
    </row>
    <row r="14" spans="1:22" x14ac:dyDescent="0.25">
      <c r="A14" s="4" t="s">
        <v>53</v>
      </c>
      <c r="B14" s="17" t="s">
        <v>32</v>
      </c>
      <c r="C14" s="23">
        <v>50</v>
      </c>
      <c r="D14" s="5" t="s">
        <v>48</v>
      </c>
      <c r="E14" s="39">
        <v>3760</v>
      </c>
      <c r="F14" s="39">
        <v>900</v>
      </c>
      <c r="G14" s="39">
        <v>100</v>
      </c>
      <c r="H14" s="39">
        <v>49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8">
        <f t="shared" si="0"/>
        <v>1880</v>
      </c>
      <c r="O14" s="38">
        <f t="shared" si="1"/>
        <v>450</v>
      </c>
      <c r="P14" s="38">
        <f t="shared" si="2"/>
        <v>50</v>
      </c>
      <c r="Q14" s="38">
        <f t="shared" si="3"/>
        <v>24.5</v>
      </c>
      <c r="R14" s="38">
        <f t="shared" si="4"/>
        <v>0</v>
      </c>
      <c r="S14" s="38">
        <f t="shared" si="5"/>
        <v>0</v>
      </c>
      <c r="T14" s="38">
        <f t="shared" si="6"/>
        <v>0</v>
      </c>
      <c r="U14" s="38">
        <f t="shared" si="7"/>
        <v>0</v>
      </c>
      <c r="V14" s="38">
        <f t="shared" si="8"/>
        <v>0</v>
      </c>
    </row>
    <row r="15" spans="1:22" x14ac:dyDescent="0.25">
      <c r="E15" s="33"/>
      <c r="F15" s="33"/>
      <c r="G15" s="33"/>
      <c r="H15" s="33"/>
      <c r="I15" s="33"/>
      <c r="J15" s="33"/>
      <c r="K15" s="33"/>
      <c r="L15" s="33"/>
      <c r="M15" s="33"/>
      <c r="N15" s="40">
        <f>E12*C12/100</f>
        <v>730</v>
      </c>
      <c r="O15" s="40">
        <f>F12*C12/100</f>
        <v>172</v>
      </c>
      <c r="P15" s="40">
        <f>G12*C12/100</f>
        <v>0.55000000000000004</v>
      </c>
      <c r="Q15" s="40">
        <f>H12*C12/100</f>
        <v>0.1</v>
      </c>
      <c r="R15" s="40">
        <f>I12*C12/100</f>
        <v>37.15</v>
      </c>
      <c r="S15" s="40">
        <f>J12*C12/100</f>
        <v>0.75</v>
      </c>
      <c r="T15" s="40">
        <f>K15*C12/100</f>
        <v>0</v>
      </c>
      <c r="U15" s="48">
        <f t="shared" si="7"/>
        <v>0</v>
      </c>
      <c r="V15" s="48">
        <f t="shared" si="8"/>
        <v>0</v>
      </c>
    </row>
    <row r="16" spans="1:22" x14ac:dyDescent="0.25">
      <c r="E16" s="33"/>
      <c r="F16" s="33"/>
      <c r="G16" s="33"/>
      <c r="H16" s="33"/>
      <c r="I16" s="33"/>
      <c r="J16" s="33"/>
      <c r="K16" s="64" t="s">
        <v>22</v>
      </c>
      <c r="L16" s="64"/>
      <c r="M16" s="64"/>
      <c r="N16" s="49">
        <f t="shared" ref="N16:T16" si="9">SUM(N6:N15)</f>
        <v>6288.7</v>
      </c>
      <c r="O16" s="49">
        <f t="shared" si="9"/>
        <v>1491.05</v>
      </c>
      <c r="P16" s="49">
        <f t="shared" si="9"/>
        <v>71.881999999999991</v>
      </c>
      <c r="Q16" s="49">
        <f t="shared" si="9"/>
        <v>34.657000000000004</v>
      </c>
      <c r="R16" s="49">
        <f t="shared" si="9"/>
        <v>197.55500000000001</v>
      </c>
      <c r="S16" s="49">
        <f t="shared" si="9"/>
        <v>124.755</v>
      </c>
      <c r="T16" s="49">
        <f t="shared" si="9"/>
        <v>4.4390000000000001</v>
      </c>
      <c r="U16" s="49">
        <f t="shared" ref="U16:V16" si="10">SUM(U6:U15)</f>
        <v>4.0940000000000003</v>
      </c>
      <c r="V16" s="49">
        <f t="shared" si="10"/>
        <v>1E-3</v>
      </c>
    </row>
    <row r="17" spans="1:22" x14ac:dyDescent="0.25">
      <c r="E17" s="33"/>
      <c r="F17" s="33"/>
      <c r="G17" s="33"/>
      <c r="H17" s="33"/>
      <c r="I17" s="33"/>
      <c r="J17" s="33"/>
      <c r="K17" s="64" t="s">
        <v>21</v>
      </c>
      <c r="L17" s="64"/>
      <c r="M17" s="64"/>
      <c r="N17" s="49">
        <f>N16/2</f>
        <v>3144.35</v>
      </c>
      <c r="O17" s="49">
        <f t="shared" ref="O17:V17" si="11">O16/2</f>
        <v>745.52499999999998</v>
      </c>
      <c r="P17" s="49">
        <f t="shared" si="11"/>
        <v>35.940999999999995</v>
      </c>
      <c r="Q17" s="49">
        <f t="shared" si="11"/>
        <v>17.328500000000002</v>
      </c>
      <c r="R17" s="49">
        <f t="shared" si="11"/>
        <v>98.777500000000003</v>
      </c>
      <c r="S17" s="49">
        <f t="shared" si="11"/>
        <v>62.377499999999998</v>
      </c>
      <c r="T17" s="49">
        <f t="shared" si="11"/>
        <v>2.2195</v>
      </c>
      <c r="U17" s="49">
        <f t="shared" si="11"/>
        <v>2.0470000000000002</v>
      </c>
      <c r="V17" s="49">
        <f t="shared" si="11"/>
        <v>5.0000000000000001E-4</v>
      </c>
    </row>
    <row r="18" spans="1:22" x14ac:dyDescent="0.25">
      <c r="A18" t="s">
        <v>57</v>
      </c>
    </row>
  </sheetData>
  <mergeCells count="27">
    <mergeCell ref="A1:D2"/>
    <mergeCell ref="R3:R4"/>
    <mergeCell ref="S3:S4"/>
    <mergeCell ref="T3:T4"/>
    <mergeCell ref="V3:V4"/>
    <mergeCell ref="A3:A5"/>
    <mergeCell ref="B3:B5"/>
    <mergeCell ref="C3:C5"/>
    <mergeCell ref="D3:D5"/>
    <mergeCell ref="L3:L4"/>
    <mergeCell ref="U3:U4"/>
    <mergeCell ref="E1:M2"/>
    <mergeCell ref="K16:M16"/>
    <mergeCell ref="K17:M17"/>
    <mergeCell ref="N1:V2"/>
    <mergeCell ref="E3:E4"/>
    <mergeCell ref="F3:F4"/>
    <mergeCell ref="G3:G4"/>
    <mergeCell ref="H3:H4"/>
    <mergeCell ref="I3:I4"/>
    <mergeCell ref="J3:J4"/>
    <mergeCell ref="K3:K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I16" sqref="I16"/>
    </sheetView>
  </sheetViews>
  <sheetFormatPr defaultRowHeight="15" x14ac:dyDescent="0.25"/>
  <cols>
    <col min="2" max="2" width="14" bestFit="1" customWidth="1"/>
    <col min="3" max="4" width="12.140625" bestFit="1" customWidth="1"/>
    <col min="5" max="5" width="5.85546875" bestFit="1" customWidth="1"/>
  </cols>
  <sheetData>
    <row r="2" spans="2:11" x14ac:dyDescent="0.25">
      <c r="C2" s="66" t="s">
        <v>24</v>
      </c>
      <c r="D2" s="66"/>
      <c r="E2" s="66"/>
      <c r="F2" s="66"/>
      <c r="G2" s="66"/>
      <c r="H2" s="66"/>
      <c r="I2" s="66"/>
      <c r="J2" s="66"/>
      <c r="K2" s="66"/>
    </row>
    <row r="3" spans="2:11" x14ac:dyDescent="0.25">
      <c r="C3" s="53" t="s">
        <v>10</v>
      </c>
      <c r="D3" s="53" t="s">
        <v>10</v>
      </c>
      <c r="E3" s="54" t="s">
        <v>11</v>
      </c>
      <c r="F3" s="53" t="s">
        <v>12</v>
      </c>
      <c r="G3" s="53" t="s">
        <v>13</v>
      </c>
      <c r="H3" s="54" t="s">
        <v>14</v>
      </c>
      <c r="I3" s="54" t="s">
        <v>15</v>
      </c>
      <c r="J3" s="61" t="s">
        <v>47</v>
      </c>
      <c r="K3" s="54" t="s">
        <v>5</v>
      </c>
    </row>
    <row r="4" spans="2:11" ht="15" customHeight="1" x14ac:dyDescent="0.25">
      <c r="C4" s="53"/>
      <c r="D4" s="53"/>
      <c r="E4" s="54"/>
      <c r="F4" s="53"/>
      <c r="G4" s="53"/>
      <c r="H4" s="54"/>
      <c r="I4" s="54"/>
      <c r="J4" s="62"/>
      <c r="K4" s="54"/>
    </row>
    <row r="5" spans="2:11" x14ac:dyDescent="0.25">
      <c r="C5" s="26" t="s">
        <v>16</v>
      </c>
      <c r="D5" s="26" t="s">
        <v>17</v>
      </c>
      <c r="E5" s="26" t="s">
        <v>18</v>
      </c>
      <c r="F5" s="26" t="s">
        <v>18</v>
      </c>
      <c r="G5" s="26" t="s">
        <v>18</v>
      </c>
      <c r="H5" s="26" t="s">
        <v>18</v>
      </c>
      <c r="I5" s="26" t="s">
        <v>18</v>
      </c>
      <c r="J5" s="37" t="s">
        <v>18</v>
      </c>
      <c r="K5" s="26" t="s">
        <v>18</v>
      </c>
    </row>
    <row r="6" spans="2:11" x14ac:dyDescent="0.25">
      <c r="B6" s="50" t="s">
        <v>58</v>
      </c>
      <c r="C6" s="25">
        <v>774.40499999999997</v>
      </c>
      <c r="D6" s="25">
        <v>186.26249999999999</v>
      </c>
      <c r="E6" s="25">
        <v>13.774000000000001</v>
      </c>
      <c r="F6" s="25">
        <v>2.0365000000000002</v>
      </c>
      <c r="G6" s="25">
        <v>10.888200000000001</v>
      </c>
      <c r="H6" s="25">
        <v>4.133</v>
      </c>
      <c r="I6" s="25">
        <v>3.1405000000000003</v>
      </c>
      <c r="J6" s="25">
        <v>5.6920000000000002</v>
      </c>
      <c r="K6" s="25">
        <v>0.20250000000000001</v>
      </c>
    </row>
    <row r="7" spans="2:11" x14ac:dyDescent="0.25">
      <c r="B7" s="50" t="s">
        <v>59</v>
      </c>
      <c r="C7" s="29">
        <v>2700.125</v>
      </c>
      <c r="D7" s="29">
        <v>642.52500000000009</v>
      </c>
      <c r="E7" s="29">
        <v>23.396250000000002</v>
      </c>
      <c r="F7" s="29">
        <v>4.8487499999999999</v>
      </c>
      <c r="G7" s="29">
        <v>76.4375</v>
      </c>
      <c r="H7" s="29">
        <v>2.7774999999999999</v>
      </c>
      <c r="I7" s="29">
        <v>29.238750000000003</v>
      </c>
      <c r="J7" s="29">
        <v>3.8112499999999998</v>
      </c>
      <c r="K7" s="29">
        <v>1.8062499999999999</v>
      </c>
    </row>
    <row r="8" spans="2:11" x14ac:dyDescent="0.25">
      <c r="B8" s="50" t="s">
        <v>60</v>
      </c>
      <c r="C8" s="29">
        <v>3144.35</v>
      </c>
      <c r="D8" s="29">
        <v>745.52499999999998</v>
      </c>
      <c r="E8" s="29">
        <v>35.940999999999995</v>
      </c>
      <c r="F8" s="29">
        <v>17.328500000000002</v>
      </c>
      <c r="G8" s="29">
        <v>98.777500000000003</v>
      </c>
      <c r="H8" s="29">
        <v>62.377499999999998</v>
      </c>
      <c r="I8" s="29">
        <v>2.2195</v>
      </c>
      <c r="J8" s="29">
        <v>2.0470000000000002</v>
      </c>
      <c r="K8" s="29">
        <v>5.0000000000000001E-4</v>
      </c>
    </row>
    <row r="9" spans="2:11" x14ac:dyDescent="0.25">
      <c r="B9" s="27" t="s">
        <v>23</v>
      </c>
      <c r="C9" s="28">
        <f t="shared" ref="C9:K9" si="0">SUM(C6:C8)</f>
        <v>6618.8799999999992</v>
      </c>
      <c r="D9" s="28">
        <f t="shared" si="0"/>
        <v>1574.3125</v>
      </c>
      <c r="E9" s="28">
        <f t="shared" si="0"/>
        <v>73.111249999999998</v>
      </c>
      <c r="F9" s="28">
        <f t="shared" si="0"/>
        <v>24.213750000000001</v>
      </c>
      <c r="G9" s="28">
        <f t="shared" si="0"/>
        <v>186.10320000000002</v>
      </c>
      <c r="H9" s="28">
        <f t="shared" si="0"/>
        <v>69.287999999999997</v>
      </c>
      <c r="I9" s="28">
        <f t="shared" si="0"/>
        <v>34.59875000000001</v>
      </c>
      <c r="J9" s="28">
        <f t="shared" si="0"/>
        <v>11.55025</v>
      </c>
      <c r="K9" s="28">
        <f t="shared" si="0"/>
        <v>2.0092500000000002</v>
      </c>
    </row>
  </sheetData>
  <mergeCells count="10">
    <mergeCell ref="C2:K2"/>
    <mergeCell ref="C3:C4"/>
    <mergeCell ref="D3:D4"/>
    <mergeCell ref="E3:E4"/>
    <mergeCell ref="F3:F4"/>
    <mergeCell ref="G3:G4"/>
    <mergeCell ref="H3:H4"/>
    <mergeCell ref="I3:I4"/>
    <mergeCell ref="K3:K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SOPA</vt:lpstr>
      <vt:lpstr>PRATO PRINCIPAL</vt:lpstr>
      <vt:lpstr>SOBREMESA</vt:lpstr>
      <vt:lpstr>total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</dc:creator>
  <cp:keywords/>
  <dc:description/>
  <cp:lastModifiedBy>asus</cp:lastModifiedBy>
  <cp:revision/>
  <dcterms:created xsi:type="dcterms:W3CDTF">2020-12-15T10:53:25Z</dcterms:created>
  <dcterms:modified xsi:type="dcterms:W3CDTF">2023-02-16T14:53:23Z</dcterms:modified>
  <cp:category/>
  <cp:contentStatus/>
</cp:coreProperties>
</file>