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dom_m\Desktop\eco_escolas_2023_AVEP\"/>
    </mc:Choice>
  </mc:AlternateContent>
  <xr:revisionPtr revIDLastSave="0" documentId="13_ncr:1_{A309817C-1A9C-4645-8F99-39BB053BC244}" xr6:coauthVersionLast="47" xr6:coauthVersionMax="47" xr10:uidLastSave="{00000000-0000-0000-0000-000000000000}"/>
  <bookViews>
    <workbookView xWindow="-108" yWindow="-108" windowWidth="23256" windowHeight="12456" firstSheet="1" activeTab="6" xr2:uid="{00000000-000D-0000-FFFF-FFFF00000000}"/>
  </bookViews>
  <sheets>
    <sheet name="1001 folhas_ROSTO" sheetId="1" r:id="rId1"/>
    <sheet name="1001 folhas_VERSO" sheetId="2" r:id="rId2"/>
    <sheet name="Puré_ROSTO" sheetId="3" r:id="rId3"/>
    <sheet name="Puré_VERSO" sheetId="4" r:id="rId4"/>
    <sheet name="1001 folhas + puré" sheetId="5" r:id="rId5"/>
    <sheet name="prato principal" sheetId="8" r:id="rId6"/>
    <sheet name="puré feijão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0" l="1"/>
  <c r="H6" i="10"/>
  <c r="J6" i="10"/>
  <c r="J11" i="10" s="1"/>
  <c r="L6" i="10"/>
  <c r="N6" i="10"/>
  <c r="P6" i="10"/>
  <c r="R6" i="10"/>
  <c r="R11" i="10" s="1"/>
  <c r="T6" i="10"/>
  <c r="V6" i="10"/>
  <c r="F7" i="10"/>
  <c r="H7" i="10"/>
  <c r="H11" i="10" s="1"/>
  <c r="J7" i="10"/>
  <c r="L7" i="10"/>
  <c r="N7" i="10"/>
  <c r="P7" i="10"/>
  <c r="R7" i="10"/>
  <c r="T7" i="10"/>
  <c r="T11" i="10" s="1"/>
  <c r="V7" i="10"/>
  <c r="F8" i="10"/>
  <c r="F11" i="10" s="1"/>
  <c r="H8" i="10"/>
  <c r="J8" i="10"/>
  <c r="L8" i="10"/>
  <c r="N8" i="10"/>
  <c r="P8" i="10"/>
  <c r="R8" i="10"/>
  <c r="T8" i="10"/>
  <c r="V8" i="10"/>
  <c r="V11" i="10" s="1"/>
  <c r="F9" i="10"/>
  <c r="H9" i="10"/>
  <c r="J9" i="10"/>
  <c r="L9" i="10"/>
  <c r="L11" i="10" s="1"/>
  <c r="N9" i="10"/>
  <c r="P9" i="10"/>
  <c r="R9" i="10"/>
  <c r="T9" i="10"/>
  <c r="V9" i="10"/>
  <c r="F10" i="10"/>
  <c r="H10" i="10"/>
  <c r="J10" i="10"/>
  <c r="L10" i="10"/>
  <c r="N10" i="10"/>
  <c r="P10" i="10"/>
  <c r="R10" i="10"/>
  <c r="T10" i="10"/>
  <c r="V10" i="10"/>
  <c r="N11" i="10"/>
  <c r="P11" i="10"/>
  <c r="E19" i="10"/>
  <c r="E20" i="10"/>
  <c r="F7" i="8"/>
  <c r="H7" i="8"/>
  <c r="J7" i="8"/>
  <c r="L7" i="8"/>
  <c r="N7" i="8"/>
  <c r="P7" i="8"/>
  <c r="R7" i="8"/>
  <c r="T7" i="8"/>
  <c r="V7" i="8"/>
  <c r="F8" i="8"/>
  <c r="H8" i="8"/>
  <c r="H15" i="8" s="1"/>
  <c r="J8" i="8"/>
  <c r="L8" i="8"/>
  <c r="N8" i="8"/>
  <c r="P8" i="8"/>
  <c r="P15" i="8" s="1"/>
  <c r="R8" i="8"/>
  <c r="R15" i="8" s="1"/>
  <c r="T8" i="8"/>
  <c r="T15" i="8" s="1"/>
  <c r="V8" i="8"/>
  <c r="F9" i="8"/>
  <c r="H9" i="8"/>
  <c r="J9" i="8"/>
  <c r="L9" i="8"/>
  <c r="N9" i="8"/>
  <c r="N15" i="8" s="1"/>
  <c r="P9" i="8"/>
  <c r="R9" i="8"/>
  <c r="T9" i="8"/>
  <c r="V9" i="8"/>
  <c r="F10" i="8"/>
  <c r="H10" i="8"/>
  <c r="J10" i="8"/>
  <c r="L10" i="8"/>
  <c r="L15" i="8" s="1"/>
  <c r="N10" i="8"/>
  <c r="P10" i="8"/>
  <c r="R10" i="8"/>
  <c r="T10" i="8"/>
  <c r="V10" i="8"/>
  <c r="F11" i="8"/>
  <c r="H11" i="8"/>
  <c r="J11" i="8"/>
  <c r="L11" i="8"/>
  <c r="N11" i="8"/>
  <c r="P11" i="8"/>
  <c r="R11" i="8"/>
  <c r="T11" i="8"/>
  <c r="V11" i="8"/>
  <c r="F12" i="8"/>
  <c r="H12" i="8"/>
  <c r="J12" i="8"/>
  <c r="J15" i="8" s="1"/>
  <c r="L12" i="8"/>
  <c r="N12" i="8"/>
  <c r="P12" i="8"/>
  <c r="R12" i="8"/>
  <c r="T12" i="8"/>
  <c r="V12" i="8"/>
  <c r="F13" i="8"/>
  <c r="H13" i="8"/>
  <c r="J13" i="8"/>
  <c r="L13" i="8"/>
  <c r="N13" i="8"/>
  <c r="P13" i="8"/>
  <c r="R13" i="8"/>
  <c r="T13" i="8"/>
  <c r="V13" i="8"/>
  <c r="F14" i="8"/>
  <c r="H14" i="8"/>
  <c r="J14" i="8"/>
  <c r="L14" i="8"/>
  <c r="N14" i="8"/>
  <c r="P14" i="8"/>
  <c r="R14" i="8"/>
  <c r="T14" i="8"/>
  <c r="V14" i="8"/>
  <c r="F15" i="8"/>
  <c r="V15" i="8"/>
  <c r="E23" i="8"/>
  <c r="E24" i="8"/>
  <c r="C14" i="5"/>
  <c r="D14" i="5"/>
  <c r="E14" i="5"/>
  <c r="F14" i="5"/>
  <c r="G14" i="5"/>
  <c r="H14" i="5"/>
  <c r="I14" i="5"/>
  <c r="J14" i="5"/>
  <c r="B14" i="5"/>
  <c r="N30" i="3"/>
  <c r="B30" i="3"/>
  <c r="O30" i="3" s="1"/>
  <c r="N29" i="3"/>
  <c r="B29" i="3"/>
  <c r="O29" i="3" s="1"/>
  <c r="O28" i="3"/>
  <c r="N28" i="3"/>
  <c r="B28" i="3"/>
  <c r="O27" i="3"/>
  <c r="N27" i="3"/>
  <c r="B27" i="3"/>
  <c r="N26" i="3"/>
  <c r="B26" i="3"/>
  <c r="O26" i="3" s="1"/>
  <c r="N25" i="3"/>
  <c r="K25" i="3"/>
  <c r="P25" i="3" s="1"/>
  <c r="B25" i="3"/>
  <c r="O25" i="3" s="1"/>
  <c r="O24" i="3"/>
  <c r="N24" i="3"/>
  <c r="K24" i="3"/>
  <c r="P24" i="3" s="1"/>
  <c r="B24" i="3"/>
  <c r="P23" i="3"/>
  <c r="O23" i="3"/>
  <c r="N23" i="3"/>
  <c r="K23" i="3"/>
  <c r="B23" i="3"/>
  <c r="P22" i="3"/>
  <c r="N22" i="3"/>
  <c r="B22" i="3"/>
  <c r="O22" i="3" s="1"/>
  <c r="P21" i="3"/>
  <c r="N21" i="3"/>
  <c r="K21" i="3"/>
  <c r="B21" i="3"/>
  <c r="O21" i="3" s="1"/>
  <c r="O20" i="3"/>
  <c r="N20" i="3"/>
  <c r="K20" i="3"/>
  <c r="P20" i="3" s="1"/>
  <c r="O19" i="3"/>
  <c r="N19" i="3"/>
  <c r="K19" i="3"/>
  <c r="P19" i="3" s="1"/>
  <c r="O18" i="3"/>
  <c r="N18" i="3"/>
  <c r="K18" i="3"/>
  <c r="P18" i="3" s="1"/>
  <c r="P17" i="3"/>
  <c r="N17" i="3"/>
  <c r="N31" i="3" s="1"/>
  <c r="N32" i="3" s="1"/>
  <c r="N33" i="3" s="1"/>
  <c r="A12" i="3" s="1"/>
  <c r="B17" i="3"/>
  <c r="O17" i="3" s="1"/>
  <c r="P31" i="3" l="1"/>
  <c r="O31" i="3"/>
  <c r="O32" i="3" s="1"/>
  <c r="O33" i="3" s="1"/>
  <c r="P32" i="3" l="1"/>
  <c r="P33" i="3" s="1"/>
  <c r="N29" i="1" l="1"/>
  <c r="B18" i="1" l="1"/>
  <c r="O18" i="1" s="1"/>
  <c r="B19" i="1"/>
  <c r="O19" i="1" s="1"/>
  <c r="B20" i="1"/>
  <c r="O20" i="1" s="1"/>
  <c r="N27" i="1"/>
  <c r="N26" i="1"/>
  <c r="N25" i="1"/>
  <c r="N24" i="1"/>
  <c r="N23" i="1"/>
  <c r="N22" i="1"/>
  <c r="N21" i="1"/>
  <c r="N20" i="1"/>
  <c r="N19" i="1"/>
  <c r="N18" i="1"/>
  <c r="N17" i="1"/>
  <c r="B29" i="1" l="1"/>
  <c r="N28" i="1"/>
  <c r="B28" i="1"/>
  <c r="O28" i="1" s="1"/>
  <c r="B27" i="1"/>
  <c r="O27" i="1" s="1"/>
  <c r="B26" i="1"/>
  <c r="O26" i="1" s="1"/>
  <c r="K25" i="1"/>
  <c r="P25" i="1" s="1"/>
  <c r="B25" i="1"/>
  <c r="O25" i="1" s="1"/>
  <c r="K24" i="1"/>
  <c r="P24" i="1" s="1"/>
  <c r="B24" i="1"/>
  <c r="O24" i="1" s="1"/>
  <c r="K23" i="1"/>
  <c r="P23" i="1" s="1"/>
  <c r="B23" i="1"/>
  <c r="O23" i="1" s="1"/>
  <c r="K22" i="1"/>
  <c r="P22" i="1" s="1"/>
  <c r="B22" i="1"/>
  <c r="O22" i="1" s="1"/>
  <c r="K21" i="1"/>
  <c r="P21" i="1" s="1"/>
  <c r="B21" i="1"/>
  <c r="O21" i="1" s="1"/>
  <c r="K20" i="1"/>
  <c r="P20" i="1" s="1"/>
  <c r="K19" i="1"/>
  <c r="P19" i="1" s="1"/>
  <c r="K18" i="1"/>
  <c r="P18" i="1" s="1"/>
  <c r="P17" i="1"/>
  <c r="B17" i="1"/>
  <c r="O17" i="1" s="1"/>
  <c r="B30" i="1" l="1"/>
  <c r="O29" i="1"/>
  <c r="N30" i="1"/>
  <c r="N31" i="1" s="1"/>
  <c r="N32" i="1" s="1"/>
  <c r="A12" i="1" s="1"/>
  <c r="O30" i="1"/>
  <c r="P30" i="1"/>
  <c r="O31" i="1" l="1"/>
  <c r="O32" i="1" s="1"/>
  <c r="P31" i="1" l="1"/>
  <c r="P32" i="1" s="1"/>
</calcChain>
</file>

<file path=xl/sharedStrings.xml><?xml version="1.0" encoding="utf-8"?>
<sst xmlns="http://schemas.openxmlformats.org/spreadsheetml/2006/main" count="233" uniqueCount="114">
  <si>
    <t>TÉCNICO DE COZINHA/PASTELARIA</t>
  </si>
  <si>
    <t>FICHA TÉCNICA</t>
  </si>
  <si>
    <t>NOME DA RECEITA:</t>
  </si>
  <si>
    <t>Codigo:</t>
  </si>
  <si>
    <t>Família:</t>
  </si>
  <si>
    <t>Encomendas:</t>
  </si>
  <si>
    <t>Pax</t>
  </si>
  <si>
    <t>Receita para:</t>
  </si>
  <si>
    <t>Custo por Porção</t>
  </si>
  <si>
    <t>Rácio Pretendido</t>
  </si>
  <si>
    <t>Preço de Venda S/ Iva</t>
  </si>
  <si>
    <t>Preço de venda C/ Iva</t>
  </si>
  <si>
    <t>Preço de venda aconselhado     S/ Iva</t>
  </si>
  <si>
    <t xml:space="preserve">Preço de venda aconselhado      </t>
  </si>
  <si>
    <t>Rácio Real</t>
  </si>
  <si>
    <t>Margem de Contribuição</t>
  </si>
  <si>
    <t xml:space="preserve">Quant. </t>
  </si>
  <si>
    <t>Quant. Por und.</t>
  </si>
  <si>
    <t>Ingredientes</t>
  </si>
  <si>
    <t>Und. Cont.</t>
  </si>
  <si>
    <t xml:space="preserve">Enc. Quant. </t>
  </si>
  <si>
    <t>Preço Unitario</t>
  </si>
  <si>
    <t>Preço Total</t>
  </si>
  <si>
    <t>Preço por und.</t>
  </si>
  <si>
    <t>Valor Quant. Enc.</t>
  </si>
  <si>
    <t>Total Custo</t>
  </si>
  <si>
    <t>IVA</t>
  </si>
  <si>
    <t>Quebras</t>
  </si>
  <si>
    <t>Custo Real</t>
  </si>
  <si>
    <t>Fotografia</t>
  </si>
  <si>
    <t xml:space="preserve">Data: </t>
  </si>
  <si>
    <t>Assinatura:</t>
  </si>
  <si>
    <t>Kg</t>
  </si>
  <si>
    <t>azeite</t>
  </si>
  <si>
    <t>nabo</t>
  </si>
  <si>
    <t>cenoura</t>
  </si>
  <si>
    <t>abóbora</t>
  </si>
  <si>
    <t>curgete</t>
  </si>
  <si>
    <t xml:space="preserve">cogumelos de paris </t>
  </si>
  <si>
    <t xml:space="preserve">alho francês </t>
  </si>
  <si>
    <t xml:space="preserve">flor de sal </t>
  </si>
  <si>
    <t xml:space="preserve">espinafres </t>
  </si>
  <si>
    <t xml:space="preserve">Mil e uma folhas de legumes </t>
  </si>
  <si>
    <t>Agrupamento de Escolas de Paredes</t>
  </si>
  <si>
    <t>manjericão</t>
  </si>
  <si>
    <t>coentros</t>
  </si>
  <si>
    <t>tomate (para desidratar)</t>
  </si>
  <si>
    <t>Puré de Feijão branco</t>
  </si>
  <si>
    <t>Peso total</t>
  </si>
  <si>
    <t>Lavar e cortar os tomates em rodelas finas e colocar num tabuleiro com um tapete de silicone e levar ao forno a 90ºC durante 1h e vigiar. Num sautè com azeite no fundo adicionar os legumes cortados em rodelas finas em camadas e adicionar sal, tapar com papel vegetal. Deixar refogar até os legumes estarem cozinhados. Numa caçarola colocar óleo e aquecer a 140ºC, fritar o manjericão e os coentros para decoração. Colocar o puré de feijão previamente confecionado num saco de pasteleiro, para ajudar no empratamento. Com a ajuda de um aro colocar no prato, o puré de feijão, e os legumes e repetir por mais uma vez, ou seja em duas camadas de puré e legumes, retirar o aro com cuidado e adicionar um pouco do molho de salsa e azeite e no final uma rodela de tomate desidratado.</t>
  </si>
  <si>
    <t xml:space="preserve">Puré Feijão </t>
  </si>
  <si>
    <t>Puré</t>
  </si>
  <si>
    <t>feijão</t>
  </si>
  <si>
    <t xml:space="preserve">água cozedura feijão </t>
  </si>
  <si>
    <t>azeite extra virgem</t>
  </si>
  <si>
    <t xml:space="preserve">sal </t>
  </si>
  <si>
    <t xml:space="preserve">cominhos </t>
  </si>
  <si>
    <t xml:space="preserve"> Demolhar o feijão, depois colocar a ferver. Antes 5min de estar cozido na totalidade colocar o sal. Passar a chinês, colocar o caldo da cozedura numa taça e o feijão para outra. Seguidamente colocar o feijão num tabuleiro funda e colocar caldo até á textura desejada, levar num tacho ao lume. Temperar com sal se necessário, noz moscada facultativo e azeite virgem extra 5g. retirar do lume, colocar num saco pasteleiro.</t>
  </si>
  <si>
    <t xml:space="preserve">  </t>
  </si>
  <si>
    <t>VALOR NUTRICIONAL:</t>
  </si>
  <si>
    <t>MÉTODO DE CONFEÇÃO:</t>
  </si>
  <si>
    <t>VALOR NUTRICIONAL por pessoa: Gordura: 5,4g, da qual saturada: 0,97 g;  Hidratos de carbono: 87,97g,  dos quais açúcares: 25,2 g;  Fibras: 45,88g;  Proteinas:42,04g; Sal: 1,7 g; Energia: 660,61Kcal/ 2689 KJ</t>
  </si>
  <si>
    <t>Valor nutricional total</t>
  </si>
  <si>
    <t>1001 folhas</t>
  </si>
  <si>
    <t>puré</t>
  </si>
  <si>
    <t>TOTAL</t>
  </si>
  <si>
    <t>Gordura</t>
  </si>
  <si>
    <t>_da qual saturada</t>
  </si>
  <si>
    <t xml:space="preserve">Hidratos de carbono </t>
  </si>
  <si>
    <t>_dos quais açucares</t>
  </si>
  <si>
    <t>Fibra</t>
  </si>
  <si>
    <t>Sal</t>
  </si>
  <si>
    <t>Energia</t>
  </si>
  <si>
    <t>Kcal</t>
  </si>
  <si>
    <t>KJ</t>
  </si>
  <si>
    <t>Proteína</t>
  </si>
  <si>
    <t>VALOR NUTRICIONAL por pessoa: Gorduras: 13,9g, das quais saturadas: 2g; Hidratos de carbono: 3,3g, dos quais açúcares: 2,7g; Proteínas: 1,7g;  Fibra: 2,5g;  Sal: 0,63g;  Energia: 150,7 Kcal/ 124,8KJ</t>
  </si>
  <si>
    <t>PE=Peso edível</t>
  </si>
  <si>
    <t>VF=valor final</t>
  </si>
  <si>
    <t>Total V.E.=</t>
  </si>
  <si>
    <t>Total Sal</t>
  </si>
  <si>
    <t>Total proteínas</t>
  </si>
  <si>
    <t>Total Fibras</t>
  </si>
  <si>
    <t>Total açúcares=</t>
  </si>
  <si>
    <t>Total HC=</t>
  </si>
  <si>
    <t>Total gord. Sat.=</t>
  </si>
  <si>
    <t>Total gorduras=</t>
  </si>
  <si>
    <t>espinafres</t>
  </si>
  <si>
    <t>flor de sal</t>
  </si>
  <si>
    <t>cogumelos</t>
  </si>
  <si>
    <t xml:space="preserve">nabo </t>
  </si>
  <si>
    <t>(VF) KJ</t>
  </si>
  <si>
    <t>(por 100g)</t>
  </si>
  <si>
    <t>(VF) Kcal</t>
  </si>
  <si>
    <t>(VF) g</t>
  </si>
  <si>
    <t>VALOR ENERGÉTICO</t>
  </si>
  <si>
    <t>Proteínas</t>
  </si>
  <si>
    <t>Fibras</t>
  </si>
  <si>
    <t>…dos quais açúcares</t>
  </si>
  <si>
    <t>Hidratos de carbono</t>
  </si>
  <si>
    <t>…das quais saturadas</t>
  </si>
  <si>
    <t>Gorduras</t>
  </si>
  <si>
    <t>Quantidade final (PE)</t>
  </si>
  <si>
    <t>Peso edível PE (%)</t>
  </si>
  <si>
    <t>Quantidade</t>
  </si>
  <si>
    <t>Alimento</t>
  </si>
  <si>
    <t>2 pax</t>
  </si>
  <si>
    <t>Prato principal</t>
  </si>
  <si>
    <t>Total sal</t>
  </si>
  <si>
    <t>Total Proteínas=</t>
  </si>
  <si>
    <t>água cozedura feijão</t>
  </si>
  <si>
    <t>sal</t>
  </si>
  <si>
    <t xml:space="preserve">feijão </t>
  </si>
  <si>
    <t xml:space="preserve">puré feijão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</si>
</sst>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"/>
    <numFmt numFmtId="166" formatCode="_-* #,##0.00\ [$€]_-;\-* #,##0.00\ [$€]_-;_-* &quot;-&quot;??\ [$€]_-;_-@"/>
    <numFmt numFmtId="167" formatCode="0.000"/>
    <numFmt numFmtId="168" formatCode="_-* #,##0.00\ [$€-1]_-;\-* #,##0.00\ [$€-1]_-;_-* &quot;-&quot;??\ [$€-1]_-;_-@"/>
  </numFmts>
  <fonts count="29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rgb="FF80808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G Omeg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800000"/>
      <name val="Arial"/>
      <family val="2"/>
    </font>
    <font>
      <b/>
      <sz val="9"/>
      <color rgb="FF000000"/>
      <name val="Arial"/>
      <family val="2"/>
    </font>
    <font>
      <b/>
      <sz val="8"/>
      <color rgb="FF7F7F7F"/>
      <name val="Arial"/>
      <family val="2"/>
    </font>
    <font>
      <sz val="8"/>
      <color rgb="FF7F7F7F"/>
      <name val="Arial"/>
      <family val="2"/>
    </font>
    <font>
      <b/>
      <u/>
      <sz val="8"/>
      <color theme="1"/>
      <name val="CG Omega"/>
      <family val="2"/>
    </font>
    <font>
      <u/>
      <sz val="8"/>
      <color theme="1"/>
      <name val="Arial"/>
      <family val="2"/>
    </font>
    <font>
      <sz val="10"/>
      <color theme="1"/>
      <name val="Arial"/>
      <family val="2"/>
      <scheme val="minor"/>
    </font>
    <font>
      <sz val="9"/>
      <color rgb="FF646464"/>
      <name val="Arial"/>
      <family val="2"/>
      <scheme val="minor"/>
    </font>
    <font>
      <sz val="8"/>
      <color theme="1"/>
      <name val="Arial"/>
      <family val="2"/>
    </font>
    <font>
      <sz val="12"/>
      <color rgb="FF646464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double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27"/>
    <xf numFmtId="0" fontId="1" fillId="0" borderId="27"/>
  </cellStyleXfs>
  <cellXfs count="16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 vertical="center"/>
    </xf>
    <xf numFmtId="0" fontId="10" fillId="0" borderId="0" xfId="0" applyFont="1"/>
    <xf numFmtId="0" fontId="1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1" xfId="0" applyFont="1" applyBorder="1"/>
    <xf numFmtId="167" fontId="10" fillId="0" borderId="16" xfId="0" applyNumberFormat="1" applyFont="1" applyBorder="1" applyAlignment="1">
      <alignment vertical="center"/>
    </xf>
    <xf numFmtId="167" fontId="17" fillId="0" borderId="16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167" fontId="10" fillId="0" borderId="21" xfId="0" applyNumberFormat="1" applyFont="1" applyBorder="1" applyAlignment="1">
      <alignment vertical="center"/>
    </xf>
    <xf numFmtId="168" fontId="10" fillId="0" borderId="24" xfId="0" applyNumberFormat="1" applyFont="1" applyBorder="1" applyAlignment="1">
      <alignment horizontal="center" vertical="center"/>
    </xf>
    <xf numFmtId="168" fontId="10" fillId="0" borderId="9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0" fontId="10" fillId="0" borderId="4" xfId="0" applyFont="1" applyBorder="1"/>
    <xf numFmtId="0" fontId="10" fillId="0" borderId="2" xfId="0" applyFont="1" applyBorder="1"/>
    <xf numFmtId="168" fontId="10" fillId="0" borderId="9" xfId="0" applyNumberFormat="1" applyFont="1" applyBorder="1"/>
    <xf numFmtId="168" fontId="10" fillId="0" borderId="9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0" fillId="0" borderId="0" xfId="0" applyNumberFormat="1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9" xfId="0" applyNumberFormat="1" applyFont="1" applyBorder="1" applyAlignment="1">
      <alignment horizontal="right" vertical="center"/>
    </xf>
    <xf numFmtId="0" fontId="10" fillId="0" borderId="5" xfId="0" applyFont="1" applyBorder="1"/>
    <xf numFmtId="0" fontId="9" fillId="0" borderId="0" xfId="0" applyFont="1"/>
    <xf numFmtId="165" fontId="10" fillId="0" borderId="0" xfId="0" applyNumberFormat="1" applyFont="1"/>
    <xf numFmtId="0" fontId="4" fillId="0" borderId="4" xfId="0" applyFont="1" applyBorder="1"/>
    <xf numFmtId="0" fontId="9" fillId="0" borderId="4" xfId="0" applyFont="1" applyBorder="1"/>
    <xf numFmtId="0" fontId="4" fillId="0" borderId="4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10" fillId="0" borderId="6" xfId="0" applyFont="1" applyBorder="1"/>
    <xf numFmtId="0" fontId="10" fillId="0" borderId="7" xfId="0" applyFont="1" applyBorder="1"/>
    <xf numFmtId="0" fontId="3" fillId="2" borderId="26" xfId="0" applyFont="1" applyFill="1" applyBorder="1" applyAlignment="1">
      <alignment vertical="center"/>
    </xf>
    <xf numFmtId="0" fontId="3" fillId="3" borderId="27" xfId="0" applyFont="1" applyFill="1" applyBorder="1"/>
    <xf numFmtId="0" fontId="20" fillId="0" borderId="0" xfId="0" applyFont="1"/>
    <xf numFmtId="0" fontId="22" fillId="0" borderId="20" xfId="0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3" fillId="0" borderId="14" xfId="0" applyFont="1" applyBorder="1" applyAlignment="1">
      <alignment vertical="center" wrapText="1"/>
    </xf>
    <xf numFmtId="167" fontId="4" fillId="0" borderId="28" xfId="0" applyNumberFormat="1" applyFont="1" applyBorder="1" applyAlignment="1">
      <alignment horizontal="left" vertical="center"/>
    </xf>
    <xf numFmtId="0" fontId="4" fillId="0" borderId="0" xfId="0" applyFont="1"/>
    <xf numFmtId="9" fontId="10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5" fillId="0" borderId="0" xfId="0" applyFont="1"/>
    <xf numFmtId="0" fontId="0" fillId="0" borderId="29" xfId="0" applyBorder="1"/>
    <xf numFmtId="0" fontId="25" fillId="0" borderId="30" xfId="0" applyFont="1" applyBorder="1"/>
    <xf numFmtId="0" fontId="25" fillId="0" borderId="29" xfId="0" applyFont="1" applyBorder="1" applyAlignment="1">
      <alignment horizontal="center"/>
    </xf>
    <xf numFmtId="0" fontId="0" fillId="0" borderId="32" xfId="0" applyBorder="1"/>
    <xf numFmtId="0" fontId="24" fillId="0" borderId="27" xfId="0" applyFont="1" applyBorder="1"/>
    <xf numFmtId="0" fontId="24" fillId="0" borderId="33" xfId="0" applyFont="1" applyBorder="1"/>
    <xf numFmtId="0" fontId="24" fillId="0" borderId="30" xfId="0" applyFont="1" applyBorder="1"/>
    <xf numFmtId="0" fontId="0" fillId="0" borderId="31" xfId="0" applyBorder="1"/>
    <xf numFmtId="0" fontId="24" fillId="0" borderId="32" xfId="0" applyFont="1" applyBorder="1"/>
    <xf numFmtId="0" fontId="0" fillId="0" borderId="27" xfId="0" applyBorder="1"/>
    <xf numFmtId="0" fontId="0" fillId="0" borderId="33" xfId="0" applyBorder="1"/>
    <xf numFmtId="0" fontId="24" fillId="0" borderId="34" xfId="0" applyFont="1" applyBorder="1"/>
    <xf numFmtId="0" fontId="0" fillId="0" borderId="35" xfId="0" applyBorder="1"/>
    <xf numFmtId="0" fontId="0" fillId="0" borderId="36" xfId="0" applyBorder="1"/>
    <xf numFmtId="9" fontId="10" fillId="4" borderId="9" xfId="0" applyNumberFormat="1" applyFont="1" applyFill="1" applyBorder="1" applyAlignment="1">
      <alignment horizontal="center" vertical="center"/>
    </xf>
    <xf numFmtId="0" fontId="2" fillId="0" borderId="27" xfId="1"/>
    <xf numFmtId="0" fontId="26" fillId="5" borderId="28" xfId="1" applyFont="1" applyFill="1" applyBorder="1"/>
    <xf numFmtId="0" fontId="27" fillId="0" borderId="28" xfId="1" applyFont="1" applyBorder="1"/>
    <xf numFmtId="0" fontId="2" fillId="0" borderId="28" xfId="1" applyBorder="1"/>
    <xf numFmtId="0" fontId="2" fillId="0" borderId="37" xfId="1" applyBorder="1"/>
    <xf numFmtId="0" fontId="2" fillId="0" borderId="32" xfId="1" applyBorder="1"/>
    <xf numFmtId="0" fontId="28" fillId="0" borderId="28" xfId="1" applyFont="1" applyBorder="1"/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/>
    <xf numFmtId="168" fontId="10" fillId="0" borderId="22" xfId="0" applyNumberFormat="1" applyFont="1" applyBorder="1" applyAlignment="1">
      <alignment horizontal="center" vertical="center"/>
    </xf>
    <xf numFmtId="0" fontId="5" fillId="0" borderId="23" xfId="0" applyFont="1" applyBorder="1"/>
    <xf numFmtId="167" fontId="10" fillId="0" borderId="22" xfId="0" applyNumberFormat="1" applyFont="1" applyBorder="1" applyAlignment="1">
      <alignment horizontal="left" vertical="center"/>
    </xf>
    <xf numFmtId="0" fontId="5" fillId="0" borderId="25" xfId="0" applyFont="1" applyBorder="1"/>
    <xf numFmtId="167" fontId="22" fillId="0" borderId="22" xfId="0" applyNumberFormat="1" applyFont="1" applyBorder="1" applyAlignment="1">
      <alignment horizontal="left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/>
    <xf numFmtId="0" fontId="10" fillId="0" borderId="10" xfId="0" applyFont="1" applyBorder="1" applyAlignment="1">
      <alignment horizontal="center"/>
    </xf>
    <xf numFmtId="0" fontId="5" fillId="0" borderId="12" xfId="0" applyFont="1" applyBorder="1"/>
    <xf numFmtId="0" fontId="5" fillId="0" borderId="11" xfId="0" applyFont="1" applyBorder="1"/>
    <xf numFmtId="0" fontId="5" fillId="4" borderId="3" xfId="0" applyFont="1" applyFill="1" applyBorder="1"/>
    <xf numFmtId="0" fontId="5" fillId="4" borderId="8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166" fontId="13" fillId="4" borderId="13" xfId="0" applyNumberFormat="1" applyFont="1" applyFill="1" applyBorder="1" applyAlignment="1">
      <alignment horizontal="center" vertical="center"/>
    </xf>
    <xf numFmtId="0" fontId="5" fillId="4" borderId="14" xfId="0" applyFont="1" applyFill="1" applyBorder="1"/>
    <xf numFmtId="9" fontId="13" fillId="4" borderId="13" xfId="0" applyNumberFormat="1" applyFont="1" applyFill="1" applyBorder="1" applyAlignment="1">
      <alignment horizontal="center" vertical="center"/>
    </xf>
    <xf numFmtId="7" fontId="13" fillId="4" borderId="1" xfId="0" applyNumberFormat="1" applyFont="1" applyFill="1" applyBorder="1" applyAlignment="1">
      <alignment horizontal="center" vertical="center"/>
    </xf>
    <xf numFmtId="7" fontId="14" fillId="4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/>
    </xf>
    <xf numFmtId="0" fontId="0" fillId="0" borderId="0" xfId="0"/>
    <xf numFmtId="0" fontId="5" fillId="0" borderId="5" xfId="0" applyFont="1" applyBorder="1"/>
    <xf numFmtId="0" fontId="4" fillId="0" borderId="4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7" fontId="15" fillId="4" borderId="1" xfId="0" applyNumberFormat="1" applyFont="1" applyFill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7" xfId="0" applyFont="1" applyFill="1" applyBorder="1"/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64" fontId="9" fillId="0" borderId="1" xfId="0" applyNumberFormat="1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4" xfId="0" applyFont="1" applyBorder="1"/>
    <xf numFmtId="0" fontId="4" fillId="0" borderId="0" xfId="0" applyFont="1" applyAlignment="1">
      <alignment horizontal="right" vertical="center"/>
    </xf>
    <xf numFmtId="9" fontId="4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7" fontId="22" fillId="0" borderId="17" xfId="0" applyNumberFormat="1" applyFont="1" applyBorder="1" applyAlignment="1">
      <alignment horizontal="left" vertical="center"/>
    </xf>
    <xf numFmtId="0" fontId="5" fillId="0" borderId="18" xfId="0" applyFont="1" applyBorder="1"/>
    <xf numFmtId="0" fontId="5" fillId="0" borderId="19" xfId="0" applyFont="1" applyBorder="1"/>
    <xf numFmtId="0" fontId="16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167" fontId="10" fillId="0" borderId="17" xfId="0" applyNumberFormat="1" applyFont="1" applyBorder="1" applyAlignment="1">
      <alignment horizontal="left" vertical="center"/>
    </xf>
    <xf numFmtId="168" fontId="10" fillId="0" borderId="17" xfId="0" applyNumberFormat="1" applyFont="1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7" fontId="13" fillId="0" borderId="1" xfId="0" applyNumberFormat="1" applyFont="1" applyBorder="1" applyAlignment="1">
      <alignment horizontal="center" vertical="center"/>
    </xf>
    <xf numFmtId="7" fontId="14" fillId="0" borderId="1" xfId="0" applyNumberFormat="1" applyFont="1" applyBorder="1" applyAlignment="1">
      <alignment horizontal="center" vertical="center"/>
    </xf>
    <xf numFmtId="7" fontId="15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66" fontId="13" fillId="0" borderId="26" xfId="0" applyNumberFormat="1" applyFont="1" applyBorder="1" applyAlignment="1">
      <alignment horizontal="center" vertical="center"/>
    </xf>
    <xf numFmtId="9" fontId="13" fillId="0" borderId="26" xfId="0" applyNumberFormat="1" applyFont="1" applyBorder="1" applyAlignment="1">
      <alignment horizontal="center" vertical="center"/>
    </xf>
    <xf numFmtId="168" fontId="10" fillId="0" borderId="23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" fillId="0" borderId="28" xfId="1" applyBorder="1" applyAlignment="1">
      <alignment wrapText="1"/>
    </xf>
    <xf numFmtId="0" fontId="2" fillId="0" borderId="39" xfId="1" applyBorder="1" applyAlignment="1">
      <alignment wrapText="1"/>
    </xf>
    <xf numFmtId="0" fontId="2" fillId="0" borderId="38" xfId="1" applyBorder="1" applyAlignment="1">
      <alignment wrapText="1"/>
    </xf>
    <xf numFmtId="0" fontId="1" fillId="0" borderId="27" xfId="2"/>
    <xf numFmtId="0" fontId="26" fillId="5" borderId="28" xfId="2" applyFont="1" applyFill="1" applyBorder="1"/>
    <xf numFmtId="0" fontId="27" fillId="0" borderId="28" xfId="2" applyFont="1" applyBorder="1"/>
    <xf numFmtId="0" fontId="1" fillId="0" borderId="28" xfId="2" applyBorder="1"/>
    <xf numFmtId="0" fontId="1" fillId="0" borderId="32" xfId="2" applyBorder="1"/>
    <xf numFmtId="0" fontId="28" fillId="0" borderId="28" xfId="2" applyFont="1" applyBorder="1"/>
    <xf numFmtId="0" fontId="1" fillId="0" borderId="38" xfId="2" applyBorder="1" applyAlignment="1">
      <alignment wrapText="1"/>
    </xf>
    <xf numFmtId="0" fontId="1" fillId="0" borderId="28" xfId="2" applyBorder="1" applyAlignment="1">
      <alignment wrapText="1"/>
    </xf>
    <xf numFmtId="0" fontId="1" fillId="0" borderId="39" xfId="2" applyBorder="1" applyAlignment="1">
      <alignment wrapText="1"/>
    </xf>
  </cellXfs>
  <cellStyles count="3">
    <cellStyle name="Normal" xfId="0" builtinId="0"/>
    <cellStyle name="Normal 2" xfId="1" xr:uid="{607CE1A7-3305-4731-BB7A-6A70B3D40DDE}"/>
    <cellStyle name="Normal 3" xfId="2" xr:uid="{8AD736B0-94B9-4989-992C-81E59FC923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47624</xdr:rowOff>
    </xdr:from>
    <xdr:to>
      <xdr:col>0</xdr:col>
      <xdr:colOff>577850</xdr:colOff>
      <xdr:row>2</xdr:row>
      <xdr:rowOff>60398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06374"/>
          <a:ext cx="396875" cy="32392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114302</xdr:colOff>
      <xdr:row>46</xdr:row>
      <xdr:rowOff>140918</xdr:rowOff>
    </xdr:from>
    <xdr:to>
      <xdr:col>10</xdr:col>
      <xdr:colOff>1</xdr:colOff>
      <xdr:row>48</xdr:row>
      <xdr:rowOff>149010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2" y="8027618"/>
          <a:ext cx="3857624" cy="312892"/>
        </a:xfrm>
        <a:prstGeom prst="rect">
          <a:avLst/>
        </a:prstGeom>
      </xdr:spPr>
    </xdr:pic>
    <xdr:clientData/>
  </xdr:twoCellAnchor>
  <xdr:twoCellAnchor editAs="oneCell">
    <xdr:from>
      <xdr:col>10</xdr:col>
      <xdr:colOff>315754</xdr:colOff>
      <xdr:row>37</xdr:row>
      <xdr:rowOff>123825</xdr:rowOff>
    </xdr:from>
    <xdr:to>
      <xdr:col>15</xdr:col>
      <xdr:colOff>248730</xdr:colOff>
      <xdr:row>48</xdr:row>
      <xdr:rowOff>47625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932"/>
        <a:stretch/>
      </xdr:blipFill>
      <xdr:spPr>
        <a:xfrm>
          <a:off x="4287679" y="6638925"/>
          <a:ext cx="1952276" cy="160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787400</xdr:colOff>
      <xdr:row>4</xdr:row>
      <xdr:rowOff>3486150</xdr:rowOff>
    </xdr:from>
    <xdr:to>
      <xdr:col>0</xdr:col>
      <xdr:colOff>4838699</xdr:colOff>
      <xdr:row>4</xdr:row>
      <xdr:rowOff>3799042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344DDD3-7729-47AB-BA9A-51EECBC90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" y="8629650"/>
          <a:ext cx="4051299" cy="312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47</xdr:row>
      <xdr:rowOff>76200</xdr:rowOff>
    </xdr:from>
    <xdr:to>
      <xdr:col>9</xdr:col>
      <xdr:colOff>406399</xdr:colOff>
      <xdr:row>49</xdr:row>
      <xdr:rowOff>84292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11E04B6-40BD-49D2-AB6F-0B30A6B94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7950200"/>
          <a:ext cx="4051299" cy="312892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47</xdr:row>
      <xdr:rowOff>76200</xdr:rowOff>
    </xdr:from>
    <xdr:to>
      <xdr:col>0</xdr:col>
      <xdr:colOff>428625</xdr:colOff>
      <xdr:row>49</xdr:row>
      <xdr:rowOff>95324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24EF76E-CAA4-47E0-9552-70BD1592B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7950200"/>
          <a:ext cx="396875" cy="323924"/>
        </a:xfrm>
        <a:prstGeom prst="rect">
          <a:avLst/>
        </a:prstGeom>
      </xdr:spPr>
    </xdr:pic>
    <xdr:clientData/>
  </xdr:twoCellAnchor>
  <xdr:twoCellAnchor editAs="oneCell">
    <xdr:from>
      <xdr:col>0</xdr:col>
      <xdr:colOff>44450</xdr:colOff>
      <xdr:row>1</xdr:row>
      <xdr:rowOff>25400</xdr:rowOff>
    </xdr:from>
    <xdr:to>
      <xdr:col>0</xdr:col>
      <xdr:colOff>441325</xdr:colOff>
      <xdr:row>2</xdr:row>
      <xdr:rowOff>38174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C4013AA-A30E-4E0F-BA92-EBF68CAC1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184150"/>
          <a:ext cx="396875" cy="323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1225550</xdr:colOff>
      <xdr:row>4</xdr:row>
      <xdr:rowOff>3505200</xdr:rowOff>
    </xdr:from>
    <xdr:to>
      <xdr:col>0</xdr:col>
      <xdr:colOff>5276849</xdr:colOff>
      <xdr:row>4</xdr:row>
      <xdr:rowOff>3818092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4688900-D0E1-476E-8BB3-09E1FE399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550" y="8648700"/>
          <a:ext cx="4051299" cy="312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opLeftCell="A3" workbookViewId="0">
      <selection activeCell="R32" sqref="R32"/>
    </sheetView>
  </sheetViews>
  <sheetFormatPr defaultColWidth="12.5546875" defaultRowHeight="15" customHeight="1"/>
  <cols>
    <col min="1" max="1" width="10.21875" customWidth="1"/>
    <col min="2" max="2" width="8.21875" customWidth="1"/>
    <col min="3" max="3" width="3.77734375" customWidth="1"/>
    <col min="4" max="4" width="5.77734375" customWidth="1"/>
    <col min="5" max="5" width="6.21875" customWidth="1"/>
    <col min="6" max="6" width="4" customWidth="1"/>
    <col min="7" max="7" width="3.44140625" customWidth="1"/>
    <col min="8" max="8" width="5.5546875" customWidth="1"/>
    <col min="9" max="9" width="5.44140625" customWidth="1"/>
    <col min="10" max="10" width="7" customWidth="1"/>
    <col min="11" max="11" width="6" customWidth="1"/>
    <col min="12" max="12" width="4.44140625" customWidth="1"/>
    <col min="13" max="13" width="4" customWidth="1"/>
    <col min="14" max="14" width="8.44140625" customWidth="1"/>
    <col min="15" max="15" width="7.44140625" customWidth="1"/>
    <col min="16" max="16" width="7.21875" customWidth="1"/>
    <col min="17" max="26" width="8.55468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 ht="24.75" customHeight="1">
      <c r="A2" s="109" t="s">
        <v>43</v>
      </c>
      <c r="B2" s="110"/>
      <c r="C2" s="111"/>
      <c r="D2" s="115" t="s">
        <v>0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26" ht="24.75" customHeight="1">
      <c r="A3" s="112"/>
      <c r="B3" s="113"/>
      <c r="C3" s="114"/>
      <c r="D3" s="118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spans="1:26" ht="12" customHeight="1">
      <c r="A4" s="119" t="s">
        <v>2</v>
      </c>
      <c r="B4" s="116"/>
      <c r="C4" s="117"/>
      <c r="D4" s="123" t="s">
        <v>42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120"/>
      <c r="B5" s="121"/>
      <c r="C5" s="122"/>
      <c r="D5" s="12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</row>
    <row r="6" spans="1:26" ht="12" customHeight="1">
      <c r="A6" s="3" t="s">
        <v>3</v>
      </c>
      <c r="B6" s="105"/>
      <c r="C6" s="83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26" ht="10.5" customHeight="1">
      <c r="A7" s="95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26" ht="13.5" customHeight="1">
      <c r="A8" s="4" t="s">
        <v>4</v>
      </c>
      <c r="B8" s="106"/>
      <c r="C8" s="83"/>
      <c r="D8" s="5"/>
      <c r="E8" s="107" t="s">
        <v>5</v>
      </c>
      <c r="F8" s="82"/>
      <c r="G8" s="83"/>
      <c r="H8" s="6">
        <v>0</v>
      </c>
      <c r="I8" s="7" t="s">
        <v>6</v>
      </c>
      <c r="J8" s="5"/>
      <c r="K8" s="108" t="s">
        <v>7</v>
      </c>
      <c r="L8" s="83"/>
      <c r="M8" s="6">
        <v>2</v>
      </c>
      <c r="N8" s="8" t="s">
        <v>6</v>
      </c>
      <c r="O8" s="9"/>
      <c r="P8" s="10"/>
    </row>
    <row r="9" spans="1:26" ht="13.5" customHeight="1">
      <c r="A9" s="95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26" ht="10.5" customHeight="1">
      <c r="A10" s="79" t="s">
        <v>8</v>
      </c>
      <c r="B10" s="79" t="s">
        <v>9</v>
      </c>
      <c r="C10" s="79" t="s">
        <v>10</v>
      </c>
      <c r="D10" s="84"/>
      <c r="E10" s="86" t="s">
        <v>11</v>
      </c>
      <c r="F10" s="84"/>
      <c r="G10" s="96" t="s">
        <v>12</v>
      </c>
      <c r="H10" s="97"/>
      <c r="I10" s="86" t="s">
        <v>13</v>
      </c>
      <c r="J10" s="97"/>
      <c r="K10" s="79" t="s">
        <v>14</v>
      </c>
      <c r="L10" s="84"/>
      <c r="M10" s="102" t="s">
        <v>15</v>
      </c>
      <c r="N10" s="103"/>
      <c r="O10" s="103"/>
      <c r="P10" s="84"/>
    </row>
    <row r="11" spans="1:26" ht="35.25" customHeight="1">
      <c r="A11" s="80"/>
      <c r="B11" s="80"/>
      <c r="C11" s="80"/>
      <c r="D11" s="85"/>
      <c r="E11" s="80"/>
      <c r="F11" s="85"/>
      <c r="G11" s="98"/>
      <c r="H11" s="99"/>
      <c r="I11" s="98"/>
      <c r="J11" s="99"/>
      <c r="K11" s="80"/>
      <c r="L11" s="85"/>
      <c r="M11" s="80"/>
      <c r="N11" s="104"/>
      <c r="O11" s="104"/>
      <c r="P11" s="85"/>
    </row>
    <row r="12" spans="1:26" ht="7.5" customHeight="1">
      <c r="A12" s="87">
        <f>N32/M8</f>
        <v>0.51879500000000001</v>
      </c>
      <c r="B12" s="89"/>
      <c r="C12" s="90"/>
      <c r="D12" s="84"/>
      <c r="E12" s="91"/>
      <c r="F12" s="84"/>
      <c r="G12" s="100"/>
      <c r="H12" s="84"/>
      <c r="I12" s="91"/>
      <c r="J12" s="84"/>
      <c r="K12" s="101"/>
      <c r="L12" s="84"/>
      <c r="M12" s="90"/>
      <c r="N12" s="103"/>
      <c r="O12" s="103"/>
      <c r="P12" s="84"/>
    </row>
    <row r="13" spans="1:26" ht="7.5" customHeight="1">
      <c r="A13" s="88"/>
      <c r="B13" s="88"/>
      <c r="C13" s="80"/>
      <c r="D13" s="85"/>
      <c r="E13" s="80"/>
      <c r="F13" s="85"/>
      <c r="G13" s="80"/>
      <c r="H13" s="85"/>
      <c r="I13" s="80"/>
      <c r="J13" s="85"/>
      <c r="K13" s="80"/>
      <c r="L13" s="85"/>
      <c r="M13" s="80"/>
      <c r="N13" s="104"/>
      <c r="O13" s="104"/>
      <c r="P13" s="85"/>
    </row>
    <row r="14" spans="1:26" ht="1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1:26" ht="10.5" customHeight="1">
      <c r="A15" s="72" t="s">
        <v>16</v>
      </c>
      <c r="B15" s="135" t="s">
        <v>17</v>
      </c>
      <c r="C15" s="131" t="s">
        <v>18</v>
      </c>
      <c r="D15" s="93"/>
      <c r="E15" s="93"/>
      <c r="F15" s="93"/>
      <c r="G15" s="93"/>
      <c r="H15" s="93"/>
      <c r="I15" s="94"/>
      <c r="J15" s="72" t="s">
        <v>19</v>
      </c>
      <c r="K15" s="72" t="s">
        <v>20</v>
      </c>
      <c r="L15" s="131" t="s">
        <v>21</v>
      </c>
      <c r="M15" s="94"/>
      <c r="N15" s="136" t="s">
        <v>22</v>
      </c>
      <c r="O15" s="130" t="s">
        <v>23</v>
      </c>
      <c r="P15" s="130" t="s">
        <v>24</v>
      </c>
    </row>
    <row r="16" spans="1:26" ht="27" customHeight="1">
      <c r="A16" s="73"/>
      <c r="B16" s="73"/>
      <c r="C16" s="120"/>
      <c r="D16" s="121"/>
      <c r="E16" s="121"/>
      <c r="F16" s="121"/>
      <c r="G16" s="121"/>
      <c r="H16" s="121"/>
      <c r="I16" s="122"/>
      <c r="J16" s="73"/>
      <c r="K16" s="73"/>
      <c r="L16" s="120"/>
      <c r="M16" s="122"/>
      <c r="N16" s="73"/>
      <c r="O16" s="122"/>
      <c r="P16" s="122"/>
    </row>
    <row r="17" spans="1:20" ht="12" customHeight="1">
      <c r="A17" s="11">
        <v>2.7E-2</v>
      </c>
      <c r="B17" s="12">
        <f>A17/$M$8</f>
        <v>1.35E-2</v>
      </c>
      <c r="C17" s="132" t="s">
        <v>33</v>
      </c>
      <c r="D17" s="133"/>
      <c r="E17" s="133"/>
      <c r="F17" s="133"/>
      <c r="G17" s="133"/>
      <c r="H17" s="133"/>
      <c r="I17" s="134"/>
      <c r="J17" s="13" t="s">
        <v>32</v>
      </c>
      <c r="K17" s="14">
        <v>0</v>
      </c>
      <c r="L17" s="74">
        <v>7.72</v>
      </c>
      <c r="M17" s="75"/>
      <c r="N17" s="15">
        <f t="shared" ref="N17:N24" si="0">+A17*L17</f>
        <v>0.20843999999999999</v>
      </c>
      <c r="O17" s="16">
        <f t="shared" ref="O17:O20" si="1">L17*B17</f>
        <v>0.10421999999999999</v>
      </c>
      <c r="P17" s="16">
        <f t="shared" ref="P17:P25" si="2">L17*K17</f>
        <v>0</v>
      </c>
      <c r="T17" s="17"/>
    </row>
    <row r="18" spans="1:20" ht="12" customHeight="1">
      <c r="A18" s="11">
        <v>0.03</v>
      </c>
      <c r="B18" s="12">
        <f t="shared" ref="B18:B20" si="3">A18/$M$8</f>
        <v>1.4999999999999999E-2</v>
      </c>
      <c r="C18" s="78" t="s">
        <v>34</v>
      </c>
      <c r="D18" s="77"/>
      <c r="E18" s="77"/>
      <c r="F18" s="77"/>
      <c r="G18" s="77"/>
      <c r="H18" s="77"/>
      <c r="I18" s="75"/>
      <c r="J18" s="13" t="s">
        <v>32</v>
      </c>
      <c r="K18" s="14">
        <f t="shared" ref="K18:K25" si="4">A18*$H$8</f>
        <v>0</v>
      </c>
      <c r="L18" s="74">
        <v>2.39</v>
      </c>
      <c r="M18" s="75"/>
      <c r="N18" s="15">
        <f t="shared" si="0"/>
        <v>7.17E-2</v>
      </c>
      <c r="O18" s="16">
        <f t="shared" si="1"/>
        <v>3.585E-2</v>
      </c>
      <c r="P18" s="16">
        <f t="shared" si="2"/>
        <v>0</v>
      </c>
      <c r="T18" s="17"/>
    </row>
    <row r="19" spans="1:20" ht="12" customHeight="1">
      <c r="A19" s="11">
        <v>0.03</v>
      </c>
      <c r="B19" s="12">
        <f t="shared" si="3"/>
        <v>1.4999999999999999E-2</v>
      </c>
      <c r="C19" s="78" t="s">
        <v>35</v>
      </c>
      <c r="D19" s="77"/>
      <c r="E19" s="77"/>
      <c r="F19" s="77"/>
      <c r="G19" s="77"/>
      <c r="H19" s="77"/>
      <c r="I19" s="75"/>
      <c r="J19" s="13" t="s">
        <v>32</v>
      </c>
      <c r="K19" s="14">
        <f t="shared" si="4"/>
        <v>0</v>
      </c>
      <c r="L19" s="74">
        <v>1.19</v>
      </c>
      <c r="M19" s="75"/>
      <c r="N19" s="15">
        <f t="shared" si="0"/>
        <v>3.5699999999999996E-2</v>
      </c>
      <c r="O19" s="16">
        <f t="shared" si="1"/>
        <v>1.7849999999999998E-2</v>
      </c>
      <c r="P19" s="16">
        <f t="shared" si="2"/>
        <v>0</v>
      </c>
    </row>
    <row r="20" spans="1:20" ht="12" customHeight="1">
      <c r="A20" s="11">
        <v>0.02</v>
      </c>
      <c r="B20" s="12">
        <f t="shared" si="3"/>
        <v>0.01</v>
      </c>
      <c r="C20" s="78" t="s">
        <v>36</v>
      </c>
      <c r="D20" s="77"/>
      <c r="E20" s="77"/>
      <c r="F20" s="77"/>
      <c r="G20" s="77"/>
      <c r="H20" s="77"/>
      <c r="I20" s="75"/>
      <c r="J20" s="13" t="s">
        <v>32</v>
      </c>
      <c r="K20" s="14">
        <f t="shared" si="4"/>
        <v>0</v>
      </c>
      <c r="L20" s="74">
        <v>1.39</v>
      </c>
      <c r="M20" s="75"/>
      <c r="N20" s="15">
        <f t="shared" si="0"/>
        <v>2.7799999999999998E-2</v>
      </c>
      <c r="O20" s="16">
        <f t="shared" si="1"/>
        <v>1.3899999999999999E-2</v>
      </c>
      <c r="P20" s="16">
        <f t="shared" si="2"/>
        <v>0</v>
      </c>
    </row>
    <row r="21" spans="1:20" ht="12" customHeight="1">
      <c r="A21" s="11">
        <v>0.02</v>
      </c>
      <c r="B21" s="12">
        <f t="shared" ref="B21:B29" si="5">A21/$M$8</f>
        <v>0.01</v>
      </c>
      <c r="C21" s="78" t="s">
        <v>37</v>
      </c>
      <c r="D21" s="77"/>
      <c r="E21" s="77"/>
      <c r="F21" s="77"/>
      <c r="G21" s="77"/>
      <c r="H21" s="77"/>
      <c r="I21" s="75"/>
      <c r="J21" s="13" t="s">
        <v>32</v>
      </c>
      <c r="K21" s="14">
        <f t="shared" si="4"/>
        <v>0</v>
      </c>
      <c r="L21" s="74">
        <v>1.99</v>
      </c>
      <c r="M21" s="75"/>
      <c r="N21" s="15">
        <f t="shared" si="0"/>
        <v>3.9800000000000002E-2</v>
      </c>
      <c r="O21" s="16">
        <f t="shared" ref="O21:O29" si="6">L21*B21</f>
        <v>1.9900000000000001E-2</v>
      </c>
      <c r="P21" s="16">
        <f t="shared" si="2"/>
        <v>0</v>
      </c>
    </row>
    <row r="22" spans="1:20" ht="12" customHeight="1">
      <c r="A22" s="11">
        <v>0.03</v>
      </c>
      <c r="B22" s="12">
        <f t="shared" si="5"/>
        <v>1.4999999999999999E-2</v>
      </c>
      <c r="C22" s="78" t="s">
        <v>38</v>
      </c>
      <c r="D22" s="77"/>
      <c r="E22" s="77"/>
      <c r="F22" s="77"/>
      <c r="G22" s="77"/>
      <c r="H22" s="77"/>
      <c r="I22" s="75"/>
      <c r="J22" s="13" t="s">
        <v>32</v>
      </c>
      <c r="K22" s="14">
        <f t="shared" si="4"/>
        <v>0</v>
      </c>
      <c r="L22" s="74">
        <v>4.3899999999999997</v>
      </c>
      <c r="M22" s="75"/>
      <c r="N22" s="15">
        <f t="shared" si="0"/>
        <v>0.13169999999999998</v>
      </c>
      <c r="O22" s="16">
        <f t="shared" si="6"/>
        <v>6.5849999999999992E-2</v>
      </c>
      <c r="P22" s="16">
        <f t="shared" si="2"/>
        <v>0</v>
      </c>
    </row>
    <row r="23" spans="1:20" ht="12" customHeight="1">
      <c r="A23" s="11">
        <v>0.03</v>
      </c>
      <c r="B23" s="12">
        <f t="shared" si="5"/>
        <v>1.4999999999999999E-2</v>
      </c>
      <c r="C23" s="78" t="s">
        <v>39</v>
      </c>
      <c r="D23" s="77"/>
      <c r="E23" s="77"/>
      <c r="F23" s="77"/>
      <c r="G23" s="77"/>
      <c r="H23" s="77"/>
      <c r="I23" s="75"/>
      <c r="J23" s="13" t="s">
        <v>32</v>
      </c>
      <c r="K23" s="14">
        <f t="shared" si="4"/>
        <v>0</v>
      </c>
      <c r="L23" s="74">
        <v>3.56</v>
      </c>
      <c r="M23" s="75"/>
      <c r="N23" s="15">
        <f t="shared" si="0"/>
        <v>0.10679999999999999</v>
      </c>
      <c r="O23" s="16">
        <f t="shared" si="6"/>
        <v>5.3399999999999996E-2</v>
      </c>
      <c r="P23" s="16">
        <f t="shared" si="2"/>
        <v>0</v>
      </c>
    </row>
    <row r="24" spans="1:20" ht="12" customHeight="1">
      <c r="A24" s="11">
        <v>0.01</v>
      </c>
      <c r="B24" s="12">
        <f t="shared" si="5"/>
        <v>5.0000000000000001E-3</v>
      </c>
      <c r="C24" s="78" t="s">
        <v>40</v>
      </c>
      <c r="D24" s="77"/>
      <c r="E24" s="77"/>
      <c r="F24" s="77"/>
      <c r="G24" s="77"/>
      <c r="H24" s="77"/>
      <c r="I24" s="75"/>
      <c r="J24" s="13" t="s">
        <v>32</v>
      </c>
      <c r="K24" s="14">
        <f t="shared" si="4"/>
        <v>0</v>
      </c>
      <c r="L24" s="74">
        <v>1.0900000000000001</v>
      </c>
      <c r="M24" s="75"/>
      <c r="N24" s="15">
        <f t="shared" si="0"/>
        <v>1.0900000000000002E-2</v>
      </c>
      <c r="O24" s="16">
        <f t="shared" si="6"/>
        <v>5.4500000000000009E-3</v>
      </c>
      <c r="P24" s="16">
        <f t="shared" si="2"/>
        <v>0</v>
      </c>
    </row>
    <row r="25" spans="1:20" ht="12" customHeight="1">
      <c r="A25" s="11">
        <v>0.05</v>
      </c>
      <c r="B25" s="12">
        <f t="shared" si="5"/>
        <v>2.5000000000000001E-2</v>
      </c>
      <c r="C25" s="78" t="s">
        <v>41</v>
      </c>
      <c r="D25" s="77"/>
      <c r="E25" s="77"/>
      <c r="F25" s="77"/>
      <c r="G25" s="77"/>
      <c r="H25" s="77"/>
      <c r="I25" s="75"/>
      <c r="J25" s="41" t="s">
        <v>32</v>
      </c>
      <c r="K25" s="14">
        <f t="shared" si="4"/>
        <v>0</v>
      </c>
      <c r="L25" s="74">
        <v>1.19</v>
      </c>
      <c r="M25" s="75"/>
      <c r="N25" s="15">
        <f t="shared" ref="N25:N29" si="7">+A25*L25</f>
        <v>5.9499999999999997E-2</v>
      </c>
      <c r="O25" s="16">
        <f t="shared" si="6"/>
        <v>2.9749999999999999E-2</v>
      </c>
      <c r="P25" s="16">
        <f t="shared" si="2"/>
        <v>0</v>
      </c>
    </row>
    <row r="26" spans="1:20" ht="12" customHeight="1">
      <c r="A26" s="11">
        <v>5.0000000000000001E-3</v>
      </c>
      <c r="B26" s="12">
        <f t="shared" si="5"/>
        <v>2.5000000000000001E-3</v>
      </c>
      <c r="C26" s="76" t="s">
        <v>46</v>
      </c>
      <c r="D26" s="77"/>
      <c r="E26" s="77"/>
      <c r="F26" s="77"/>
      <c r="G26" s="77"/>
      <c r="H26" s="77"/>
      <c r="I26" s="75"/>
      <c r="J26" s="13" t="s">
        <v>32</v>
      </c>
      <c r="K26" s="14">
        <v>0</v>
      </c>
      <c r="L26" s="74">
        <v>1.99</v>
      </c>
      <c r="M26" s="75"/>
      <c r="N26" s="15">
        <f t="shared" si="7"/>
        <v>9.9500000000000005E-3</v>
      </c>
      <c r="O26" s="16">
        <f t="shared" si="6"/>
        <v>4.9750000000000003E-3</v>
      </c>
      <c r="P26" s="16">
        <v>0</v>
      </c>
    </row>
    <row r="27" spans="1:20" ht="12" customHeight="1">
      <c r="A27" s="11">
        <v>1E-3</v>
      </c>
      <c r="B27" s="12">
        <f t="shared" si="5"/>
        <v>5.0000000000000001E-4</v>
      </c>
      <c r="C27" s="76" t="s">
        <v>44</v>
      </c>
      <c r="D27" s="77"/>
      <c r="E27" s="77"/>
      <c r="F27" s="77"/>
      <c r="G27" s="77"/>
      <c r="H27" s="77"/>
      <c r="I27" s="75"/>
      <c r="J27" s="13" t="s">
        <v>32</v>
      </c>
      <c r="K27" s="14">
        <v>0</v>
      </c>
      <c r="L27" s="74">
        <v>59.5</v>
      </c>
      <c r="M27" s="75"/>
      <c r="N27" s="15">
        <f t="shared" si="7"/>
        <v>5.9500000000000004E-2</v>
      </c>
      <c r="O27" s="16">
        <f t="shared" si="6"/>
        <v>2.9750000000000002E-2</v>
      </c>
      <c r="P27" s="16">
        <v>0</v>
      </c>
    </row>
    <row r="28" spans="1:20" ht="12" customHeight="1">
      <c r="A28" s="11">
        <v>1E-3</v>
      </c>
      <c r="B28" s="12">
        <f t="shared" si="5"/>
        <v>5.0000000000000001E-4</v>
      </c>
      <c r="C28" s="76" t="s">
        <v>45</v>
      </c>
      <c r="D28" s="77"/>
      <c r="E28" s="77"/>
      <c r="F28" s="77"/>
      <c r="G28" s="77"/>
      <c r="H28" s="77"/>
      <c r="I28" s="75"/>
      <c r="J28" s="13" t="s">
        <v>32</v>
      </c>
      <c r="K28" s="14">
        <v>0</v>
      </c>
      <c r="L28" s="74">
        <v>17.8</v>
      </c>
      <c r="M28" s="75"/>
      <c r="N28" s="15">
        <f t="shared" si="7"/>
        <v>1.78E-2</v>
      </c>
      <c r="O28" s="16">
        <f t="shared" si="6"/>
        <v>8.8999999999999999E-3</v>
      </c>
      <c r="P28" s="16">
        <v>0</v>
      </c>
    </row>
    <row r="29" spans="1:20" ht="12" customHeight="1">
      <c r="A29" s="11">
        <v>0.3</v>
      </c>
      <c r="B29" s="12">
        <f t="shared" si="5"/>
        <v>0.15</v>
      </c>
      <c r="C29" s="76" t="s">
        <v>47</v>
      </c>
      <c r="D29" s="77"/>
      <c r="E29" s="77"/>
      <c r="F29" s="77"/>
      <c r="G29" s="77"/>
      <c r="H29" s="77"/>
      <c r="I29" s="75"/>
      <c r="J29" s="13" t="s">
        <v>32</v>
      </c>
      <c r="K29" s="14">
        <v>0</v>
      </c>
      <c r="L29" s="74">
        <v>0.86</v>
      </c>
      <c r="M29" s="75"/>
      <c r="N29" s="15">
        <f t="shared" si="7"/>
        <v>0.25800000000000001</v>
      </c>
      <c r="O29" s="16">
        <f t="shared" si="6"/>
        <v>0.129</v>
      </c>
      <c r="P29" s="16">
        <v>0</v>
      </c>
    </row>
    <row r="30" spans="1:20" ht="12" customHeight="1">
      <c r="A30" s="30"/>
      <c r="B30" s="44">
        <f>SUM(B17:B29)</f>
        <v>0.27700000000000002</v>
      </c>
      <c r="C30" s="45" t="s">
        <v>48</v>
      </c>
      <c r="D30" s="45"/>
      <c r="E30" s="5"/>
      <c r="F30" s="5"/>
      <c r="G30" s="5"/>
      <c r="H30" s="5"/>
      <c r="I30" s="5"/>
      <c r="J30" s="19"/>
      <c r="K30" s="107" t="s">
        <v>25</v>
      </c>
      <c r="L30" s="82"/>
      <c r="M30" s="83"/>
      <c r="N30" s="20">
        <f>SUM(N17:N29)</f>
        <v>1.03759</v>
      </c>
      <c r="O30" s="20">
        <f>SUM(O17:O29)</f>
        <v>0.51879500000000001</v>
      </c>
      <c r="P30" s="21">
        <f>SUM(P17:P29)</f>
        <v>0</v>
      </c>
    </row>
    <row r="31" spans="1:20" ht="12" customHeight="1">
      <c r="A31" s="18"/>
      <c r="C31" s="23"/>
      <c r="D31" s="22"/>
      <c r="E31" s="23"/>
      <c r="F31" s="5"/>
      <c r="G31" s="5"/>
      <c r="H31" s="24" t="s">
        <v>26</v>
      </c>
      <c r="I31" s="64">
        <v>0</v>
      </c>
      <c r="J31" s="25"/>
      <c r="K31" s="128" t="s">
        <v>27</v>
      </c>
      <c r="L31" s="83"/>
      <c r="M31" s="26">
        <v>0</v>
      </c>
      <c r="N31" s="21">
        <f t="shared" ref="N31:P31" si="8">+N30*M31</f>
        <v>0</v>
      </c>
      <c r="O31" s="21">
        <f t="shared" si="8"/>
        <v>0</v>
      </c>
      <c r="P31" s="21">
        <f t="shared" si="8"/>
        <v>0</v>
      </c>
    </row>
    <row r="32" spans="1:20" ht="12" customHeight="1">
      <c r="A32" s="18"/>
      <c r="B32" s="129"/>
      <c r="C32" s="93"/>
      <c r="D32" s="5"/>
      <c r="E32" s="5"/>
      <c r="F32" s="5"/>
      <c r="G32" s="5"/>
      <c r="H32" s="5"/>
      <c r="I32" s="5"/>
      <c r="J32" s="5"/>
      <c r="K32" s="107" t="s">
        <v>28</v>
      </c>
      <c r="L32" s="82"/>
      <c r="M32" s="83"/>
      <c r="N32" s="21">
        <f t="shared" ref="N32:P32" si="9">+N31+N30</f>
        <v>1.03759</v>
      </c>
      <c r="O32" s="21">
        <f t="shared" si="9"/>
        <v>0.51879500000000001</v>
      </c>
      <c r="P32" s="21">
        <f t="shared" si="9"/>
        <v>0</v>
      </c>
    </row>
    <row r="33" spans="1:26" ht="12" customHeight="1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7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" customHeight="1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7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" customHeight="1">
      <c r="A36" s="18"/>
      <c r="B36" s="29"/>
      <c r="C36" s="29"/>
      <c r="D36" s="5"/>
      <c r="E36" s="5"/>
      <c r="F36" s="5"/>
      <c r="G36" s="5"/>
      <c r="H36" s="5"/>
      <c r="I36" s="5"/>
      <c r="J36" s="5"/>
      <c r="K36" s="124" t="s">
        <v>29</v>
      </c>
      <c r="L36" s="121"/>
      <c r="M36" s="121"/>
      <c r="N36" s="121"/>
      <c r="O36" s="121"/>
      <c r="P36" s="122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" customHeight="1">
      <c r="A37" s="18"/>
      <c r="B37" s="29"/>
      <c r="C37" s="2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27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" customHeight="1">
      <c r="A38" s="18"/>
      <c r="B38" s="5"/>
      <c r="C38" s="5"/>
      <c r="D38" s="5"/>
      <c r="E38" s="5"/>
      <c r="F38" s="5"/>
      <c r="G38" s="5"/>
      <c r="H38" s="5"/>
      <c r="I38" s="5"/>
      <c r="J38" s="5"/>
      <c r="K38" s="125"/>
      <c r="L38" s="116"/>
      <c r="M38" s="116"/>
      <c r="N38" s="116"/>
      <c r="O38" s="116"/>
      <c r="P38" s="117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" customHeight="1">
      <c r="A39" s="18"/>
      <c r="B39" s="5"/>
      <c r="C39" s="5"/>
      <c r="D39" s="5"/>
      <c r="E39" s="5"/>
      <c r="F39" s="5"/>
      <c r="G39" s="5"/>
      <c r="H39" s="5"/>
      <c r="I39" s="5"/>
      <c r="J39" s="5"/>
      <c r="K39" s="126"/>
      <c r="L39" s="93"/>
      <c r="M39" s="93"/>
      <c r="N39" s="93"/>
      <c r="O39" s="93"/>
      <c r="P39" s="94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2" customHeight="1">
      <c r="A40" s="30"/>
      <c r="B40" s="5"/>
      <c r="C40" s="5"/>
      <c r="D40" s="5"/>
      <c r="E40" s="5"/>
      <c r="F40" s="5"/>
      <c r="G40" s="5"/>
      <c r="H40" s="5"/>
      <c r="I40" s="5"/>
      <c r="J40" s="5"/>
      <c r="K40" s="126"/>
      <c r="L40" s="93"/>
      <c r="M40" s="93"/>
      <c r="N40" s="93"/>
      <c r="O40" s="93"/>
      <c r="P40" s="94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" customHeight="1">
      <c r="A41" s="18"/>
      <c r="B41" s="5"/>
      <c r="C41" s="5"/>
      <c r="D41" s="5"/>
      <c r="E41" s="5"/>
      <c r="F41" s="5"/>
      <c r="G41" s="5"/>
      <c r="H41" s="5"/>
      <c r="I41" s="5"/>
      <c r="J41" s="5"/>
      <c r="K41" s="126"/>
      <c r="L41" s="93"/>
      <c r="M41" s="93"/>
      <c r="N41" s="93"/>
      <c r="O41" s="93"/>
      <c r="P41" s="94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" customHeight="1">
      <c r="A42" s="18"/>
      <c r="B42" s="5"/>
      <c r="C42" s="5"/>
      <c r="D42" s="5"/>
      <c r="E42" s="5"/>
      <c r="F42" s="5"/>
      <c r="G42" s="5"/>
      <c r="H42" s="5"/>
      <c r="I42" s="5"/>
      <c r="J42" s="5"/>
      <c r="K42" s="126"/>
      <c r="L42" s="93"/>
      <c r="M42" s="93"/>
      <c r="N42" s="93"/>
      <c r="O42" s="93"/>
      <c r="P42" s="94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" customHeight="1">
      <c r="A43" s="18"/>
      <c r="B43" s="5"/>
      <c r="C43" s="5"/>
      <c r="D43" s="5"/>
      <c r="E43" s="5"/>
      <c r="F43" s="5"/>
      <c r="G43" s="5"/>
      <c r="H43" s="5"/>
      <c r="I43" s="5"/>
      <c r="J43" s="5"/>
      <c r="K43" s="126"/>
      <c r="L43" s="93"/>
      <c r="M43" s="93"/>
      <c r="N43" s="93"/>
      <c r="O43" s="93"/>
      <c r="P43" s="94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" customHeight="1">
      <c r="A44" s="18"/>
      <c r="B44" s="5"/>
      <c r="C44" s="5"/>
      <c r="D44" s="5"/>
      <c r="E44" s="5"/>
      <c r="F44" s="5"/>
      <c r="G44" s="5"/>
      <c r="H44" s="5"/>
      <c r="I44" s="5"/>
      <c r="J44" s="5"/>
      <c r="K44" s="126"/>
      <c r="L44" s="93"/>
      <c r="M44" s="93"/>
      <c r="N44" s="93"/>
      <c r="O44" s="93"/>
      <c r="P44" s="94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" customHeight="1">
      <c r="A45" s="31"/>
      <c r="B45" s="28"/>
      <c r="C45" s="28"/>
      <c r="D45" s="28"/>
      <c r="E45" s="28"/>
      <c r="F45" s="28"/>
      <c r="G45" s="28"/>
      <c r="H45" s="28"/>
      <c r="I45" s="28"/>
      <c r="J45" s="5"/>
      <c r="K45" s="126"/>
      <c r="L45" s="93"/>
      <c r="M45" s="93"/>
      <c r="N45" s="93"/>
      <c r="O45" s="93"/>
      <c r="P45" s="94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" customHeight="1">
      <c r="A46" s="30"/>
      <c r="B46" s="5"/>
      <c r="C46" s="5"/>
      <c r="D46" s="5"/>
      <c r="E46" s="5"/>
      <c r="F46" s="5"/>
      <c r="G46" s="28"/>
      <c r="H46" s="28"/>
      <c r="I46" s="28"/>
      <c r="J46" s="5"/>
      <c r="K46" s="126"/>
      <c r="L46" s="93"/>
      <c r="M46" s="93"/>
      <c r="N46" s="93"/>
      <c r="O46" s="93"/>
      <c r="P46" s="94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" customHeight="1">
      <c r="A47" s="32" t="s">
        <v>30</v>
      </c>
      <c r="B47" s="33"/>
      <c r="C47" s="33"/>
      <c r="D47" s="34"/>
      <c r="E47" s="127" t="s">
        <v>31</v>
      </c>
      <c r="F47" s="93"/>
      <c r="G47" s="35"/>
      <c r="H47" s="33"/>
      <c r="I47" s="33"/>
      <c r="J47" s="34"/>
      <c r="K47" s="126"/>
      <c r="L47" s="93"/>
      <c r="M47" s="93"/>
      <c r="N47" s="93"/>
      <c r="O47" s="93"/>
      <c r="P47" s="94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" customHeight="1">
      <c r="A48" s="18"/>
      <c r="B48" s="5"/>
      <c r="C48" s="5"/>
      <c r="D48" s="5"/>
      <c r="E48" s="5"/>
      <c r="F48" s="5"/>
      <c r="G48" s="5"/>
      <c r="H48" s="5"/>
      <c r="I48" s="5"/>
      <c r="J48" s="5"/>
      <c r="K48" s="126"/>
      <c r="L48" s="93"/>
      <c r="M48" s="93"/>
      <c r="N48" s="93"/>
      <c r="O48" s="93"/>
      <c r="P48" s="94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120"/>
      <c r="L49" s="121"/>
      <c r="M49" s="121"/>
      <c r="N49" s="121"/>
      <c r="O49" s="121"/>
      <c r="P49" s="122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" customHeight="1">
      <c r="A50" s="28"/>
      <c r="B50" s="28"/>
      <c r="C50" s="28"/>
      <c r="D50" s="28"/>
      <c r="E50" s="28"/>
      <c r="F50" s="28"/>
      <c r="G50" s="5"/>
      <c r="H50" s="5"/>
      <c r="I50" s="5"/>
      <c r="J50" s="5"/>
      <c r="K50" s="5"/>
      <c r="L50" s="5"/>
      <c r="M50" s="5"/>
      <c r="N50" s="5"/>
      <c r="O50" s="5"/>
      <c r="P50" s="5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" customHeight="1">
      <c r="A51" s="28"/>
      <c r="B51" s="28"/>
      <c r="C51" s="28"/>
      <c r="D51" s="28"/>
      <c r="E51" s="28"/>
      <c r="F51" s="28"/>
      <c r="G51" s="5"/>
      <c r="H51" s="5"/>
      <c r="I51" s="5"/>
      <c r="J51" s="5"/>
      <c r="K51" s="5"/>
      <c r="L51" s="5"/>
      <c r="M51" s="5"/>
      <c r="N51" s="5"/>
      <c r="O51" s="5"/>
      <c r="P51" s="5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26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26" ht="12" customHeight="1"/>
    <row r="56" spans="1:26" ht="12" customHeight="1"/>
    <row r="57" spans="1:26" ht="12" customHeight="1"/>
    <row r="58" spans="1:26" ht="10.5" customHeight="1"/>
    <row r="59" spans="1:26" ht="10.5" customHeight="1"/>
    <row r="60" spans="1:26" ht="10.5" customHeight="1"/>
    <row r="61" spans="1:26" ht="10.5" customHeight="1"/>
    <row r="62" spans="1:26" ht="10.5" customHeight="1"/>
    <row r="63" spans="1:26" ht="10.5" customHeight="1"/>
    <row r="64" spans="1:26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71">
    <mergeCell ref="B15:B16"/>
    <mergeCell ref="J15:J16"/>
    <mergeCell ref="K15:K16"/>
    <mergeCell ref="L15:M16"/>
    <mergeCell ref="N15:N16"/>
    <mergeCell ref="O15:O16"/>
    <mergeCell ref="P15:P16"/>
    <mergeCell ref="C15:I16"/>
    <mergeCell ref="C17:I17"/>
    <mergeCell ref="L17:M17"/>
    <mergeCell ref="C24:I24"/>
    <mergeCell ref="C18:I18"/>
    <mergeCell ref="L18:M18"/>
    <mergeCell ref="C19:I19"/>
    <mergeCell ref="C20:I20"/>
    <mergeCell ref="C21:I21"/>
    <mergeCell ref="L21:M21"/>
    <mergeCell ref="K32:M32"/>
    <mergeCell ref="K36:P36"/>
    <mergeCell ref="K38:P49"/>
    <mergeCell ref="E47:F47"/>
    <mergeCell ref="C29:I29"/>
    <mergeCell ref="L29:M29"/>
    <mergeCell ref="K30:M30"/>
    <mergeCell ref="K31:L31"/>
    <mergeCell ref="B32:C32"/>
    <mergeCell ref="A2:C3"/>
    <mergeCell ref="D2:P2"/>
    <mergeCell ref="D3:P3"/>
    <mergeCell ref="A4:C5"/>
    <mergeCell ref="D4:P5"/>
    <mergeCell ref="D6:P6"/>
    <mergeCell ref="A7:P7"/>
    <mergeCell ref="G10:H11"/>
    <mergeCell ref="I10:J11"/>
    <mergeCell ref="G12:H13"/>
    <mergeCell ref="I12:J13"/>
    <mergeCell ref="K12:L13"/>
    <mergeCell ref="K10:L11"/>
    <mergeCell ref="M10:P11"/>
    <mergeCell ref="M12:P13"/>
    <mergeCell ref="B6:C6"/>
    <mergeCell ref="B8:C8"/>
    <mergeCell ref="E8:G8"/>
    <mergeCell ref="K8:L8"/>
    <mergeCell ref="A9:P9"/>
    <mergeCell ref="A10:A11"/>
    <mergeCell ref="B10:B11"/>
    <mergeCell ref="A14:P14"/>
    <mergeCell ref="C10:D11"/>
    <mergeCell ref="E10:F11"/>
    <mergeCell ref="A12:A13"/>
    <mergeCell ref="B12:B13"/>
    <mergeCell ref="C12:D13"/>
    <mergeCell ref="E12:F13"/>
    <mergeCell ref="A15:A16"/>
    <mergeCell ref="L19:M19"/>
    <mergeCell ref="L20:M20"/>
    <mergeCell ref="L27:M27"/>
    <mergeCell ref="L28:M28"/>
    <mergeCell ref="C28:I28"/>
    <mergeCell ref="C25:I25"/>
    <mergeCell ref="L25:M25"/>
    <mergeCell ref="C26:I26"/>
    <mergeCell ref="L26:M26"/>
    <mergeCell ref="C27:I27"/>
    <mergeCell ref="C22:I22"/>
    <mergeCell ref="L22:M22"/>
    <mergeCell ref="C23:I23"/>
    <mergeCell ref="L23:M23"/>
    <mergeCell ref="L24:M24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topLeftCell="A2" workbookViewId="0">
      <selection activeCell="A2" sqref="A2"/>
    </sheetView>
  </sheetViews>
  <sheetFormatPr defaultColWidth="12.5546875" defaultRowHeight="15" customHeight="1"/>
  <cols>
    <col min="1" max="1" width="91.21875" customWidth="1"/>
    <col min="2" max="26" width="8.5546875" customWidth="1"/>
  </cols>
  <sheetData>
    <row r="1" spans="1:8" ht="12.75" customHeight="1">
      <c r="A1" s="38" t="s">
        <v>60</v>
      </c>
      <c r="B1" s="39"/>
      <c r="C1" s="39"/>
      <c r="D1" s="39"/>
      <c r="E1" s="39"/>
      <c r="F1" s="39"/>
      <c r="G1" s="39"/>
      <c r="H1" s="39"/>
    </row>
    <row r="2" spans="1:8" ht="367.5" customHeight="1">
      <c r="A2" s="42" t="s">
        <v>49</v>
      </c>
    </row>
    <row r="3" spans="1:8" ht="12.75" customHeight="1"/>
    <row r="4" spans="1:8" ht="12.75" customHeight="1">
      <c r="A4" s="38" t="s">
        <v>59</v>
      </c>
    </row>
    <row r="5" spans="1:8" ht="315.75" customHeight="1">
      <c r="A5" s="43" t="s">
        <v>76</v>
      </c>
    </row>
    <row r="6" spans="1:8" ht="12.75" customHeight="1">
      <c r="A6" s="40"/>
    </row>
    <row r="7" spans="1:8" ht="12.75" customHeight="1"/>
    <row r="8" spans="1:8" ht="12.75" customHeight="1"/>
    <row r="9" spans="1:8" ht="12.75" customHeight="1"/>
    <row r="10" spans="1:8" ht="12.75" customHeight="1"/>
    <row r="11" spans="1:8" ht="12.75" customHeight="1"/>
    <row r="12" spans="1:8" ht="12.75" customHeight="1"/>
    <row r="13" spans="1:8" ht="12.75" customHeight="1"/>
    <row r="14" spans="1:8" ht="12.75" customHeight="1"/>
    <row r="15" spans="1:8" ht="12.75" customHeight="1"/>
    <row r="16" spans="1:8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1E21-4C85-4197-89E3-83DE05697302}">
  <dimension ref="A1:Z1000"/>
  <sheetViews>
    <sheetView topLeftCell="A4" workbookViewId="0">
      <selection activeCell="D6" sqref="D6:P6"/>
    </sheetView>
  </sheetViews>
  <sheetFormatPr defaultColWidth="12.5546875" defaultRowHeight="13.2"/>
  <cols>
    <col min="1" max="1" width="10.21875" customWidth="1"/>
    <col min="2" max="2" width="8.21875" customWidth="1"/>
    <col min="3" max="3" width="3.77734375" customWidth="1"/>
    <col min="4" max="4" width="5.77734375" customWidth="1"/>
    <col min="5" max="5" width="6.21875" customWidth="1"/>
    <col min="6" max="6" width="4" customWidth="1"/>
    <col min="7" max="7" width="3.44140625" customWidth="1"/>
    <col min="8" max="8" width="5.5546875" customWidth="1"/>
    <col min="9" max="9" width="5.44140625" customWidth="1"/>
    <col min="10" max="10" width="7" customWidth="1"/>
    <col min="11" max="11" width="6" customWidth="1"/>
    <col min="12" max="12" width="4.44140625" customWidth="1"/>
    <col min="13" max="13" width="4" customWidth="1"/>
    <col min="14" max="14" width="8.44140625" customWidth="1"/>
    <col min="15" max="15" width="7.44140625" customWidth="1"/>
    <col min="16" max="16" width="7.21875" customWidth="1"/>
    <col min="17" max="26" width="8.55468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 ht="24.75" customHeight="1">
      <c r="A2" s="109" t="s">
        <v>43</v>
      </c>
      <c r="B2" s="110"/>
      <c r="C2" s="111"/>
      <c r="D2" s="115" t="s">
        <v>0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26" ht="24.75" customHeight="1">
      <c r="A3" s="112"/>
      <c r="B3" s="113"/>
      <c r="C3" s="114"/>
      <c r="D3" s="118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spans="1:26" ht="12" customHeight="1">
      <c r="A4" s="119" t="s">
        <v>2</v>
      </c>
      <c r="B4" s="116"/>
      <c r="C4" s="117"/>
      <c r="D4" s="123" t="s">
        <v>50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120"/>
      <c r="B5" s="121"/>
      <c r="C5" s="122"/>
      <c r="D5" s="12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</row>
    <row r="6" spans="1:26" ht="12" customHeight="1">
      <c r="A6" s="3" t="s">
        <v>3</v>
      </c>
      <c r="B6" s="105"/>
      <c r="C6" s="83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26" ht="10.5" customHeight="1">
      <c r="A7" s="95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26" ht="13.5" customHeight="1">
      <c r="A8" s="4" t="s">
        <v>4</v>
      </c>
      <c r="B8" s="106" t="s">
        <v>51</v>
      </c>
      <c r="C8" s="83"/>
      <c r="D8" s="5"/>
      <c r="E8" s="107" t="s">
        <v>5</v>
      </c>
      <c r="F8" s="82"/>
      <c r="G8" s="83"/>
      <c r="H8" s="6">
        <v>0</v>
      </c>
      <c r="I8" s="7" t="s">
        <v>6</v>
      </c>
      <c r="J8" s="5"/>
      <c r="K8" s="108" t="s">
        <v>7</v>
      </c>
      <c r="L8" s="83"/>
      <c r="M8" s="6">
        <v>2</v>
      </c>
      <c r="N8" s="8" t="s">
        <v>6</v>
      </c>
      <c r="O8" s="9"/>
      <c r="P8" s="10"/>
    </row>
    <row r="9" spans="1:26" ht="13.5" customHeight="1">
      <c r="A9" s="95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26" ht="10.5" customHeight="1">
      <c r="A10" s="137" t="s">
        <v>8</v>
      </c>
      <c r="B10" s="137" t="s">
        <v>9</v>
      </c>
      <c r="C10" s="137" t="s">
        <v>10</v>
      </c>
      <c r="D10" s="117"/>
      <c r="E10" s="138" t="s">
        <v>11</v>
      </c>
      <c r="F10" s="117"/>
      <c r="G10" s="139" t="s">
        <v>12</v>
      </c>
      <c r="H10" s="111"/>
      <c r="I10" s="138" t="s">
        <v>13</v>
      </c>
      <c r="J10" s="111"/>
      <c r="K10" s="137" t="s">
        <v>14</v>
      </c>
      <c r="L10" s="117"/>
      <c r="M10" s="145" t="s">
        <v>15</v>
      </c>
      <c r="N10" s="116"/>
      <c r="O10" s="116"/>
      <c r="P10" s="117"/>
    </row>
    <row r="11" spans="1:26" ht="35.25" customHeight="1">
      <c r="A11" s="120"/>
      <c r="B11" s="120"/>
      <c r="C11" s="120"/>
      <c r="D11" s="122"/>
      <c r="E11" s="120"/>
      <c r="F11" s="122"/>
      <c r="G11" s="140"/>
      <c r="H11" s="141"/>
      <c r="I11" s="140"/>
      <c r="J11" s="141"/>
      <c r="K11" s="120"/>
      <c r="L11" s="122"/>
      <c r="M11" s="120"/>
      <c r="N11" s="121"/>
      <c r="O11" s="121"/>
      <c r="P11" s="122"/>
    </row>
    <row r="12" spans="1:26" ht="7.5" customHeight="1">
      <c r="A12" s="151">
        <f>N33/M8</f>
        <v>0.21812000000000001</v>
      </c>
      <c r="B12" s="152"/>
      <c r="C12" s="146"/>
      <c r="D12" s="117"/>
      <c r="E12" s="147"/>
      <c r="F12" s="117"/>
      <c r="G12" s="148"/>
      <c r="H12" s="117"/>
      <c r="I12" s="147"/>
      <c r="J12" s="117"/>
      <c r="K12" s="149"/>
      <c r="L12" s="117"/>
      <c r="M12" s="146"/>
      <c r="N12" s="116"/>
      <c r="O12" s="116"/>
      <c r="P12" s="117"/>
    </row>
    <row r="13" spans="1:26" ht="7.5" customHeight="1">
      <c r="A13" s="73"/>
      <c r="B13" s="73"/>
      <c r="C13" s="120"/>
      <c r="D13" s="122"/>
      <c r="E13" s="120"/>
      <c r="F13" s="122"/>
      <c r="G13" s="120"/>
      <c r="H13" s="122"/>
      <c r="I13" s="120"/>
      <c r="J13" s="122"/>
      <c r="K13" s="120"/>
      <c r="L13" s="122"/>
      <c r="M13" s="120"/>
      <c r="N13" s="121"/>
      <c r="O13" s="121"/>
      <c r="P13" s="122"/>
    </row>
    <row r="14" spans="1:26" ht="1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1:26" ht="10.5" customHeight="1">
      <c r="A15" s="72" t="s">
        <v>16</v>
      </c>
      <c r="B15" s="135" t="s">
        <v>17</v>
      </c>
      <c r="C15" s="131" t="s">
        <v>18</v>
      </c>
      <c r="D15" s="93"/>
      <c r="E15" s="93"/>
      <c r="F15" s="93"/>
      <c r="G15" s="93"/>
      <c r="H15" s="93"/>
      <c r="I15" s="94"/>
      <c r="J15" s="72" t="s">
        <v>19</v>
      </c>
      <c r="K15" s="72" t="s">
        <v>20</v>
      </c>
      <c r="L15" s="131" t="s">
        <v>21</v>
      </c>
      <c r="M15" s="94"/>
      <c r="N15" s="150" t="s">
        <v>22</v>
      </c>
      <c r="O15" s="130" t="s">
        <v>23</v>
      </c>
      <c r="P15" s="130" t="s">
        <v>24</v>
      </c>
    </row>
    <row r="16" spans="1:26" ht="27" customHeight="1">
      <c r="A16" s="73"/>
      <c r="B16" s="73"/>
      <c r="C16" s="120"/>
      <c r="D16" s="121"/>
      <c r="E16" s="121"/>
      <c r="F16" s="121"/>
      <c r="G16" s="121"/>
      <c r="H16" s="121"/>
      <c r="I16" s="122"/>
      <c r="J16" s="73"/>
      <c r="K16" s="73"/>
      <c r="L16" s="120"/>
      <c r="M16" s="122"/>
      <c r="N16" s="73"/>
      <c r="O16" s="122"/>
      <c r="P16" s="122"/>
    </row>
    <row r="17" spans="1:20" ht="12" customHeight="1">
      <c r="A17" s="11">
        <v>0.4</v>
      </c>
      <c r="B17" s="12">
        <f>A17/$M$8</f>
        <v>0.2</v>
      </c>
      <c r="C17" s="142" t="s">
        <v>52</v>
      </c>
      <c r="D17" s="133"/>
      <c r="E17" s="133"/>
      <c r="F17" s="133"/>
      <c r="G17" s="133"/>
      <c r="H17" s="133"/>
      <c r="I17" s="134"/>
      <c r="J17" s="13" t="s">
        <v>32</v>
      </c>
      <c r="K17" s="14">
        <v>0</v>
      </c>
      <c r="L17" s="143">
        <v>0.99</v>
      </c>
      <c r="M17" s="144"/>
      <c r="N17" s="15">
        <f t="shared" ref="N17:N30" si="0">+A17*L17</f>
        <v>0.39600000000000002</v>
      </c>
      <c r="O17" s="16">
        <f t="shared" ref="O17:O20" si="1">L17*B17</f>
        <v>0.19800000000000001</v>
      </c>
      <c r="P17" s="16">
        <f t="shared" ref="P17:P25" si="2">L17*K17</f>
        <v>0</v>
      </c>
      <c r="T17" s="17"/>
    </row>
    <row r="18" spans="1:20" ht="12" customHeight="1">
      <c r="A18" s="11">
        <v>0.1</v>
      </c>
      <c r="B18" s="12">
        <v>0</v>
      </c>
      <c r="C18" s="76" t="s">
        <v>53</v>
      </c>
      <c r="D18" s="77"/>
      <c r="E18" s="77"/>
      <c r="F18" s="77"/>
      <c r="G18" s="77"/>
      <c r="H18" s="77"/>
      <c r="I18" s="75"/>
      <c r="J18" s="13" t="s">
        <v>32</v>
      </c>
      <c r="K18" s="14">
        <f t="shared" ref="K18:K25" si="3">A18*$H$8</f>
        <v>0</v>
      </c>
      <c r="L18" s="74"/>
      <c r="M18" s="153"/>
      <c r="N18" s="15">
        <f t="shared" si="0"/>
        <v>0</v>
      </c>
      <c r="O18" s="16">
        <f t="shared" si="1"/>
        <v>0</v>
      </c>
      <c r="P18" s="16">
        <f t="shared" si="2"/>
        <v>0</v>
      </c>
      <c r="T18" s="17"/>
    </row>
    <row r="19" spans="1:20" ht="12" customHeight="1">
      <c r="A19" s="11">
        <v>5.0000000000000001E-3</v>
      </c>
      <c r="B19" s="12">
        <v>0</v>
      </c>
      <c r="C19" s="76" t="s">
        <v>54</v>
      </c>
      <c r="D19" s="77"/>
      <c r="E19" s="77"/>
      <c r="F19" s="77"/>
      <c r="G19" s="77"/>
      <c r="H19" s="77"/>
      <c r="I19" s="75"/>
      <c r="J19" s="13" t="s">
        <v>32</v>
      </c>
      <c r="K19" s="14">
        <f t="shared" si="3"/>
        <v>0</v>
      </c>
      <c r="L19" s="74">
        <v>7.72</v>
      </c>
      <c r="M19" s="153"/>
      <c r="N19" s="15">
        <f t="shared" si="0"/>
        <v>3.8600000000000002E-2</v>
      </c>
      <c r="O19" s="16">
        <f t="shared" si="1"/>
        <v>0</v>
      </c>
      <c r="P19" s="16">
        <f t="shared" si="2"/>
        <v>0</v>
      </c>
    </row>
    <row r="20" spans="1:20" ht="12" customHeight="1">
      <c r="A20" s="11">
        <v>3.0000000000000001E-3</v>
      </c>
      <c r="B20" s="12">
        <v>0</v>
      </c>
      <c r="C20" s="76" t="s">
        <v>55</v>
      </c>
      <c r="D20" s="77"/>
      <c r="E20" s="77"/>
      <c r="F20" s="77"/>
      <c r="G20" s="77"/>
      <c r="H20" s="77"/>
      <c r="I20" s="75"/>
      <c r="J20" s="13" t="s">
        <v>32</v>
      </c>
      <c r="K20" s="14">
        <f t="shared" si="3"/>
        <v>0</v>
      </c>
      <c r="L20" s="74">
        <v>0.25</v>
      </c>
      <c r="M20" s="153"/>
      <c r="N20" s="15">
        <f t="shared" si="0"/>
        <v>7.5000000000000002E-4</v>
      </c>
      <c r="O20" s="16">
        <f t="shared" si="1"/>
        <v>0</v>
      </c>
      <c r="P20" s="16">
        <f t="shared" si="2"/>
        <v>0</v>
      </c>
    </row>
    <row r="21" spans="1:20" ht="12" customHeight="1">
      <c r="A21" s="11">
        <v>1E-3</v>
      </c>
      <c r="B21" s="12">
        <f t="shared" ref="B21:B30" si="4">A21/$M$8</f>
        <v>5.0000000000000001E-4</v>
      </c>
      <c r="C21" s="76" t="s">
        <v>56</v>
      </c>
      <c r="D21" s="77"/>
      <c r="E21" s="77"/>
      <c r="F21" s="77"/>
      <c r="G21" s="77"/>
      <c r="H21" s="77"/>
      <c r="I21" s="75"/>
      <c r="J21" s="13" t="s">
        <v>32</v>
      </c>
      <c r="K21" s="14">
        <f t="shared" si="3"/>
        <v>0</v>
      </c>
      <c r="L21" s="74">
        <v>0.89</v>
      </c>
      <c r="M21" s="153"/>
      <c r="N21" s="15">
        <f>+A21*L21</f>
        <v>8.9000000000000006E-4</v>
      </c>
      <c r="O21" s="16">
        <f>L21*B21</f>
        <v>4.4500000000000003E-4</v>
      </c>
      <c r="P21" s="16">
        <f>L21*K21</f>
        <v>0</v>
      </c>
    </row>
    <row r="22" spans="1:20" ht="12" customHeight="1">
      <c r="A22" s="11">
        <v>0</v>
      </c>
      <c r="B22" s="12">
        <f t="shared" si="4"/>
        <v>0</v>
      </c>
      <c r="C22" s="76"/>
      <c r="D22" s="77"/>
      <c r="E22" s="77"/>
      <c r="F22" s="77"/>
      <c r="G22" s="77"/>
      <c r="H22" s="77"/>
      <c r="I22" s="75"/>
      <c r="J22" s="13"/>
      <c r="K22" s="14">
        <v>0</v>
      </c>
      <c r="L22" s="74">
        <v>0</v>
      </c>
      <c r="M22" s="153"/>
      <c r="N22" s="15">
        <f>+A22*L22</f>
        <v>0</v>
      </c>
      <c r="O22" s="16">
        <f>L22*B22</f>
        <v>0</v>
      </c>
      <c r="P22" s="16">
        <f>L22*K22</f>
        <v>0</v>
      </c>
    </row>
    <row r="23" spans="1:20" ht="12" customHeight="1">
      <c r="A23" s="11">
        <v>0</v>
      </c>
      <c r="B23" s="12">
        <f t="shared" si="4"/>
        <v>0</v>
      </c>
      <c r="C23" s="76"/>
      <c r="D23" s="77"/>
      <c r="E23" s="77"/>
      <c r="F23" s="77"/>
      <c r="G23" s="77"/>
      <c r="H23" s="77"/>
      <c r="I23" s="75"/>
      <c r="J23" s="13"/>
      <c r="K23" s="14">
        <f t="shared" si="3"/>
        <v>0</v>
      </c>
      <c r="L23" s="74">
        <v>0</v>
      </c>
      <c r="M23" s="153"/>
      <c r="N23" s="15">
        <f t="shared" si="0"/>
        <v>0</v>
      </c>
      <c r="O23" s="16">
        <f t="shared" ref="O23:O30" si="5">L23*B23</f>
        <v>0</v>
      </c>
      <c r="P23" s="16">
        <f t="shared" si="2"/>
        <v>0</v>
      </c>
    </row>
    <row r="24" spans="1:20" ht="12" customHeight="1">
      <c r="A24" s="11">
        <v>0</v>
      </c>
      <c r="B24" s="12">
        <f t="shared" si="4"/>
        <v>0</v>
      </c>
      <c r="C24" s="76"/>
      <c r="D24" s="77"/>
      <c r="E24" s="77"/>
      <c r="F24" s="77"/>
      <c r="G24" s="77"/>
      <c r="H24" s="77"/>
      <c r="I24" s="75"/>
      <c r="J24" s="13"/>
      <c r="K24" s="14">
        <f t="shared" si="3"/>
        <v>0</v>
      </c>
      <c r="L24" s="74">
        <v>0</v>
      </c>
      <c r="M24" s="153"/>
      <c r="N24" s="15">
        <f t="shared" si="0"/>
        <v>0</v>
      </c>
      <c r="O24" s="16">
        <f t="shared" si="5"/>
        <v>0</v>
      </c>
      <c r="P24" s="16">
        <f t="shared" si="2"/>
        <v>0</v>
      </c>
    </row>
    <row r="25" spans="1:20" ht="12" customHeight="1">
      <c r="A25" s="11">
        <v>0</v>
      </c>
      <c r="B25" s="12">
        <f t="shared" si="4"/>
        <v>0</v>
      </c>
      <c r="C25" s="76"/>
      <c r="D25" s="77"/>
      <c r="E25" s="77"/>
      <c r="F25" s="77"/>
      <c r="G25" s="77"/>
      <c r="H25" s="77"/>
      <c r="I25" s="75"/>
      <c r="J25" s="13"/>
      <c r="K25" s="14">
        <f t="shared" si="3"/>
        <v>0</v>
      </c>
      <c r="L25" s="74">
        <v>0</v>
      </c>
      <c r="M25" s="153"/>
      <c r="N25" s="15">
        <f t="shared" si="0"/>
        <v>0</v>
      </c>
      <c r="O25" s="16">
        <f t="shared" si="5"/>
        <v>0</v>
      </c>
      <c r="P25" s="16">
        <f t="shared" si="2"/>
        <v>0</v>
      </c>
    </row>
    <row r="26" spans="1:20" ht="12" customHeight="1">
      <c r="A26" s="11">
        <v>0</v>
      </c>
      <c r="B26" s="12">
        <f t="shared" si="4"/>
        <v>0</v>
      </c>
      <c r="C26" s="76"/>
      <c r="D26" s="77"/>
      <c r="E26" s="77"/>
      <c r="F26" s="77"/>
      <c r="G26" s="77"/>
      <c r="H26" s="77"/>
      <c r="I26" s="75"/>
      <c r="J26" s="13"/>
      <c r="K26" s="14">
        <v>0</v>
      </c>
      <c r="L26" s="74">
        <v>0</v>
      </c>
      <c r="M26" s="153"/>
      <c r="N26" s="15">
        <f t="shared" si="0"/>
        <v>0</v>
      </c>
      <c r="O26" s="16">
        <f t="shared" si="5"/>
        <v>0</v>
      </c>
      <c r="P26" s="16">
        <v>0</v>
      </c>
    </row>
    <row r="27" spans="1:20" ht="12" customHeight="1">
      <c r="A27" s="11">
        <v>0</v>
      </c>
      <c r="B27" s="12">
        <f t="shared" si="4"/>
        <v>0</v>
      </c>
      <c r="C27" s="76"/>
      <c r="D27" s="77"/>
      <c r="E27" s="77"/>
      <c r="F27" s="77"/>
      <c r="G27" s="77"/>
      <c r="H27" s="77"/>
      <c r="I27" s="75"/>
      <c r="J27" s="13"/>
      <c r="K27" s="14">
        <v>0</v>
      </c>
      <c r="L27" s="74">
        <v>0</v>
      </c>
      <c r="M27" s="153"/>
      <c r="N27" s="15">
        <f t="shared" si="0"/>
        <v>0</v>
      </c>
      <c r="O27" s="16">
        <f t="shared" si="5"/>
        <v>0</v>
      </c>
      <c r="P27" s="16">
        <v>0</v>
      </c>
    </row>
    <row r="28" spans="1:20" ht="12" customHeight="1">
      <c r="A28" s="11">
        <v>0</v>
      </c>
      <c r="B28" s="12">
        <f t="shared" si="4"/>
        <v>0</v>
      </c>
      <c r="C28" s="76"/>
      <c r="D28" s="77"/>
      <c r="E28" s="77"/>
      <c r="F28" s="77"/>
      <c r="G28" s="77"/>
      <c r="H28" s="77"/>
      <c r="I28" s="75"/>
      <c r="J28" s="13"/>
      <c r="K28" s="14">
        <v>0</v>
      </c>
      <c r="L28" s="74">
        <v>0</v>
      </c>
      <c r="M28" s="153"/>
      <c r="N28" s="15">
        <f t="shared" si="0"/>
        <v>0</v>
      </c>
      <c r="O28" s="16">
        <f t="shared" si="5"/>
        <v>0</v>
      </c>
      <c r="P28" s="16">
        <v>0</v>
      </c>
    </row>
    <row r="29" spans="1:20" ht="12" customHeight="1">
      <c r="A29" s="11">
        <v>0</v>
      </c>
      <c r="B29" s="12">
        <f t="shared" si="4"/>
        <v>0</v>
      </c>
      <c r="C29" s="76"/>
      <c r="D29" s="77"/>
      <c r="E29" s="77"/>
      <c r="F29" s="77"/>
      <c r="G29" s="77"/>
      <c r="H29" s="77"/>
      <c r="I29" s="75"/>
      <c r="J29" s="13"/>
      <c r="K29" s="14">
        <v>0</v>
      </c>
      <c r="L29" s="74">
        <v>0</v>
      </c>
      <c r="M29" s="75"/>
      <c r="N29" s="15">
        <f t="shared" si="0"/>
        <v>0</v>
      </c>
      <c r="O29" s="16">
        <f t="shared" si="5"/>
        <v>0</v>
      </c>
      <c r="P29" s="16">
        <v>0</v>
      </c>
    </row>
    <row r="30" spans="1:20" ht="12" customHeight="1">
      <c r="A30" s="11">
        <v>0</v>
      </c>
      <c r="B30" s="12">
        <f t="shared" si="4"/>
        <v>0</v>
      </c>
      <c r="C30" s="76"/>
      <c r="D30" s="77"/>
      <c r="E30" s="77"/>
      <c r="F30" s="77"/>
      <c r="G30" s="77"/>
      <c r="H30" s="77"/>
      <c r="I30" s="75"/>
      <c r="J30" s="13"/>
      <c r="K30" s="14">
        <v>0</v>
      </c>
      <c r="L30" s="74">
        <v>0</v>
      </c>
      <c r="M30" s="75"/>
      <c r="N30" s="15">
        <f t="shared" si="0"/>
        <v>0</v>
      </c>
      <c r="O30" s="16">
        <f t="shared" si="5"/>
        <v>0</v>
      </c>
      <c r="P30" s="16">
        <v>0</v>
      </c>
    </row>
    <row r="31" spans="1:20" ht="12" customHeight="1">
      <c r="A31" s="18"/>
      <c r="B31" s="11"/>
      <c r="C31" s="5"/>
      <c r="D31" s="5"/>
      <c r="E31" s="5"/>
      <c r="F31" s="5"/>
      <c r="G31" s="5"/>
      <c r="H31" s="5"/>
      <c r="I31" s="5"/>
      <c r="J31" s="19"/>
      <c r="K31" s="107" t="s">
        <v>25</v>
      </c>
      <c r="L31" s="82"/>
      <c r="M31" s="83"/>
      <c r="N31" s="20">
        <f t="shared" ref="N31:P31" si="6">SUM(N17:N30)</f>
        <v>0.43624000000000002</v>
      </c>
      <c r="O31" s="20">
        <f t="shared" si="6"/>
        <v>0.19844500000000001</v>
      </c>
      <c r="P31" s="21">
        <f t="shared" si="6"/>
        <v>0</v>
      </c>
    </row>
    <row r="32" spans="1:20" ht="12" customHeight="1">
      <c r="A32" s="18"/>
      <c r="B32" s="22"/>
      <c r="C32" s="23"/>
      <c r="D32" s="22"/>
      <c r="E32" s="23"/>
      <c r="F32" s="5"/>
      <c r="G32" s="5"/>
      <c r="H32" s="24" t="s">
        <v>26</v>
      </c>
      <c r="I32" s="46">
        <v>0</v>
      </c>
      <c r="J32" s="25"/>
      <c r="K32" s="128" t="s">
        <v>27</v>
      </c>
      <c r="L32" s="83"/>
      <c r="M32" s="26">
        <v>0</v>
      </c>
      <c r="N32" s="21">
        <f t="shared" ref="N32:P32" si="7">+N31*M32</f>
        <v>0</v>
      </c>
      <c r="O32" s="21">
        <f t="shared" si="7"/>
        <v>0</v>
      </c>
      <c r="P32" s="21">
        <f t="shared" si="7"/>
        <v>0</v>
      </c>
    </row>
    <row r="33" spans="1:26" ht="12" customHeight="1">
      <c r="A33" s="18"/>
      <c r="B33" s="129"/>
      <c r="C33" s="93"/>
      <c r="D33" s="5"/>
      <c r="E33" s="5"/>
      <c r="F33" s="5"/>
      <c r="G33" s="5"/>
      <c r="H33" s="5"/>
      <c r="I33" s="5"/>
      <c r="J33" s="5"/>
      <c r="K33" s="107" t="s">
        <v>28</v>
      </c>
      <c r="L33" s="82"/>
      <c r="M33" s="83"/>
      <c r="N33" s="21">
        <f t="shared" ref="N33:P33" si="8">+N32+N31</f>
        <v>0.43624000000000002</v>
      </c>
      <c r="O33" s="21">
        <f t="shared" si="8"/>
        <v>0.19844500000000001</v>
      </c>
      <c r="P33" s="21">
        <f t="shared" si="8"/>
        <v>0</v>
      </c>
    </row>
    <row r="34" spans="1:26" ht="12" customHeight="1">
      <c r="A34" s="1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7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" customHeight="1">
      <c r="A36" s="1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7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" customHeight="1">
      <c r="A37" s="18"/>
      <c r="B37" s="29"/>
      <c r="C37" s="29"/>
      <c r="D37" s="5"/>
      <c r="E37" s="5"/>
      <c r="F37" s="5"/>
      <c r="G37" s="5"/>
      <c r="H37" s="5"/>
      <c r="I37" s="5"/>
      <c r="J37" s="5"/>
      <c r="K37" s="124" t="s">
        <v>29</v>
      </c>
      <c r="L37" s="121"/>
      <c r="M37" s="121"/>
      <c r="N37" s="121"/>
      <c r="O37" s="121"/>
      <c r="P37" s="122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" customHeight="1">
      <c r="A38" s="18"/>
      <c r="B38" s="29"/>
      <c r="C38" s="2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7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" customHeight="1">
      <c r="A39" s="18"/>
      <c r="B39" s="5"/>
      <c r="C39" s="5"/>
      <c r="D39" s="5"/>
      <c r="E39" s="5"/>
      <c r="F39" s="5"/>
      <c r="G39" s="5"/>
      <c r="H39" s="5"/>
      <c r="I39" s="5"/>
      <c r="J39" s="5"/>
      <c r="K39" s="125"/>
      <c r="L39" s="116"/>
      <c r="M39" s="116"/>
      <c r="N39" s="116"/>
      <c r="O39" s="116"/>
      <c r="P39" s="117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2" customHeight="1">
      <c r="A40" s="18"/>
      <c r="B40" s="5"/>
      <c r="C40" s="5"/>
      <c r="D40" s="5"/>
      <c r="E40" s="5"/>
      <c r="F40" s="5"/>
      <c r="G40" s="5"/>
      <c r="H40" s="5"/>
      <c r="I40" s="5"/>
      <c r="J40" s="5"/>
      <c r="K40" s="126"/>
      <c r="L40" s="93"/>
      <c r="M40" s="93"/>
      <c r="N40" s="93"/>
      <c r="O40" s="93"/>
      <c r="P40" s="94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" customHeight="1">
      <c r="A41" s="30"/>
      <c r="B41" s="5"/>
      <c r="C41" s="5"/>
      <c r="D41" s="5"/>
      <c r="E41" s="5"/>
      <c r="F41" s="5"/>
      <c r="G41" s="5"/>
      <c r="H41" s="5"/>
      <c r="I41" s="5"/>
      <c r="J41" s="5"/>
      <c r="K41" s="126"/>
      <c r="L41" s="93"/>
      <c r="M41" s="93"/>
      <c r="N41" s="93"/>
      <c r="O41" s="93"/>
      <c r="P41" s="94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" customHeight="1">
      <c r="A42" s="18"/>
      <c r="B42" s="5"/>
      <c r="C42" s="5"/>
      <c r="D42" s="5"/>
      <c r="E42" s="5"/>
      <c r="F42" s="5"/>
      <c r="G42" s="5"/>
      <c r="H42" s="5"/>
      <c r="I42" s="5"/>
      <c r="J42" s="5"/>
      <c r="K42" s="126"/>
      <c r="L42" s="93"/>
      <c r="M42" s="93"/>
      <c r="N42" s="93"/>
      <c r="O42" s="93"/>
      <c r="P42" s="94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" customHeight="1">
      <c r="A43" s="18"/>
      <c r="B43" s="5"/>
      <c r="C43" s="5"/>
      <c r="D43" s="5"/>
      <c r="E43" s="5"/>
      <c r="F43" s="5"/>
      <c r="G43" s="5"/>
      <c r="H43" s="5"/>
      <c r="I43" s="5"/>
      <c r="J43" s="5"/>
      <c r="K43" s="126"/>
      <c r="L43" s="93"/>
      <c r="M43" s="93"/>
      <c r="N43" s="93"/>
      <c r="O43" s="93"/>
      <c r="P43" s="94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" customHeight="1">
      <c r="A44" s="18"/>
      <c r="B44" s="5"/>
      <c r="C44" s="5"/>
      <c r="D44" s="5"/>
      <c r="E44" s="5"/>
      <c r="F44" s="5"/>
      <c r="G44" s="5"/>
      <c r="H44" s="5"/>
      <c r="I44" s="5"/>
      <c r="J44" s="5"/>
      <c r="K44" s="126"/>
      <c r="L44" s="93"/>
      <c r="M44" s="93"/>
      <c r="N44" s="93"/>
      <c r="O44" s="93"/>
      <c r="P44" s="94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" customHeight="1">
      <c r="A45" s="18"/>
      <c r="B45" s="5"/>
      <c r="C45" s="5"/>
      <c r="D45" s="5"/>
      <c r="E45" s="5"/>
      <c r="F45" s="5"/>
      <c r="G45" s="5"/>
      <c r="H45" s="5"/>
      <c r="I45" s="5"/>
      <c r="J45" s="5"/>
      <c r="K45" s="126"/>
      <c r="L45" s="93"/>
      <c r="M45" s="93"/>
      <c r="N45" s="93"/>
      <c r="O45" s="93"/>
      <c r="P45" s="94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" customHeight="1">
      <c r="A46" s="32" t="s">
        <v>30</v>
      </c>
      <c r="B46" s="33"/>
      <c r="C46" s="33"/>
      <c r="D46" s="34"/>
      <c r="E46" s="127" t="s">
        <v>31</v>
      </c>
      <c r="F46" s="93"/>
      <c r="G46" s="35"/>
      <c r="H46" s="33"/>
      <c r="I46" s="33"/>
      <c r="J46" s="5"/>
      <c r="K46" s="126"/>
      <c r="L46" s="93"/>
      <c r="M46" s="93"/>
      <c r="N46" s="93"/>
      <c r="O46" s="93"/>
      <c r="P46" s="94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" customHeight="1">
      <c r="A47" s="30"/>
      <c r="B47" s="5"/>
      <c r="C47" s="5"/>
      <c r="D47" s="5"/>
      <c r="E47" s="5"/>
      <c r="F47" s="5"/>
      <c r="G47" s="28"/>
      <c r="H47" s="28"/>
      <c r="I47" s="28"/>
      <c r="J47" s="5"/>
      <c r="K47" s="126"/>
      <c r="L47" s="93"/>
      <c r="M47" s="93"/>
      <c r="N47" s="93"/>
      <c r="O47" s="93"/>
      <c r="P47" s="94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" customHeight="1">
      <c r="J48" s="34"/>
      <c r="K48" s="126"/>
      <c r="L48" s="93"/>
      <c r="M48" s="93"/>
      <c r="N48" s="93"/>
      <c r="O48" s="93"/>
      <c r="P48" s="94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" customHeight="1">
      <c r="A49" s="18"/>
      <c r="B49" s="5"/>
      <c r="C49" s="5"/>
      <c r="D49" s="5"/>
      <c r="E49" s="5"/>
      <c r="F49" s="5"/>
      <c r="G49" s="5"/>
      <c r="H49" s="5"/>
      <c r="I49" s="5"/>
      <c r="J49" s="5"/>
      <c r="K49" s="126"/>
      <c r="L49" s="93"/>
      <c r="M49" s="93"/>
      <c r="N49" s="93"/>
      <c r="O49" s="93"/>
      <c r="P49" s="94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120"/>
      <c r="L50" s="121"/>
      <c r="M50" s="121"/>
      <c r="N50" s="121"/>
      <c r="O50" s="121"/>
      <c r="P50" s="122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" customHeight="1">
      <c r="A51" s="28"/>
      <c r="B51" s="28"/>
      <c r="C51" s="28"/>
      <c r="D51" s="28"/>
      <c r="E51" s="28"/>
      <c r="F51" s="28"/>
      <c r="G51" s="5"/>
      <c r="H51" s="5"/>
      <c r="I51" s="5"/>
      <c r="J51" s="5"/>
      <c r="K51" s="5"/>
      <c r="L51" s="5"/>
      <c r="M51" s="5"/>
      <c r="N51" s="5"/>
      <c r="O51" s="5"/>
      <c r="P51" s="5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" customHeight="1">
      <c r="A52" s="28"/>
      <c r="B52" s="28"/>
      <c r="C52" s="28"/>
      <c r="D52" s="28"/>
      <c r="E52" s="28"/>
      <c r="F52" s="28"/>
      <c r="G52" s="5"/>
      <c r="H52" s="5"/>
      <c r="I52" s="5"/>
      <c r="J52" s="5"/>
      <c r="K52" s="5"/>
      <c r="L52" s="5"/>
      <c r="M52" s="5"/>
      <c r="N52" s="5"/>
      <c r="O52" s="5"/>
      <c r="P52" s="5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26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26" ht="12" customHeight="1"/>
    <row r="57" spans="1:26" ht="12" customHeight="1"/>
    <row r="58" spans="1:26" ht="12" customHeight="1"/>
    <row r="59" spans="1:26" ht="10.5" customHeight="1"/>
    <row r="60" spans="1:26" ht="10.5" customHeight="1"/>
    <row r="61" spans="1:26" ht="10.5" customHeight="1"/>
    <row r="62" spans="1:26" ht="10.5" customHeight="1"/>
    <row r="63" spans="1:26" ht="10.5" customHeight="1"/>
    <row r="64" spans="1:26" ht="10.5" customHeight="1"/>
    <row r="65" customFormat="1" ht="10.5" customHeight="1"/>
    <row r="66" customFormat="1" ht="10.5" customHeight="1"/>
    <row r="67" customFormat="1" ht="10.5" customHeight="1"/>
    <row r="68" customFormat="1" ht="10.5" customHeight="1"/>
    <row r="69" customFormat="1" ht="10.5" customHeight="1"/>
    <row r="70" customFormat="1" ht="10.5" customHeight="1"/>
    <row r="71" customFormat="1" ht="10.5" customHeight="1"/>
    <row r="72" customFormat="1" ht="10.5" customHeight="1"/>
    <row r="73" customFormat="1" ht="10.5" customHeight="1"/>
    <row r="74" customFormat="1" ht="10.5" customHeight="1"/>
    <row r="75" customFormat="1" ht="10.5" customHeight="1"/>
    <row r="76" customFormat="1" ht="10.5" customHeight="1"/>
    <row r="77" customFormat="1" ht="10.5" customHeight="1"/>
    <row r="78" customFormat="1" ht="10.5" customHeight="1"/>
    <row r="79" customFormat="1" ht="10.5" customHeight="1"/>
    <row r="80" customFormat="1" ht="10.5" customHeight="1"/>
    <row r="81" customFormat="1" ht="10.5" customHeight="1"/>
    <row r="82" customFormat="1" ht="10.5" customHeight="1"/>
    <row r="83" customFormat="1" ht="10.5" customHeight="1"/>
    <row r="84" customFormat="1" ht="10.5" customHeight="1"/>
    <row r="85" customFormat="1" ht="10.5" customHeight="1"/>
    <row r="86" customFormat="1" ht="10.5" customHeight="1"/>
    <row r="87" customFormat="1" ht="10.5" customHeight="1"/>
    <row r="88" customFormat="1" ht="10.5" customHeight="1"/>
    <row r="89" customFormat="1" ht="10.5" customHeight="1"/>
    <row r="90" customFormat="1" ht="10.5" customHeight="1"/>
    <row r="91" customFormat="1" ht="10.5" customHeight="1"/>
    <row r="92" customFormat="1" ht="10.5" customHeight="1"/>
    <row r="93" customFormat="1" ht="10.5" customHeight="1"/>
    <row r="94" customFormat="1" ht="10.5" customHeight="1"/>
    <row r="95" customFormat="1" ht="10.5" customHeight="1"/>
    <row r="96" customFormat="1" ht="10.5" customHeight="1"/>
    <row r="97" customFormat="1" ht="10.5" customHeight="1"/>
    <row r="98" customFormat="1" ht="10.5" customHeight="1"/>
    <row r="99" customFormat="1" ht="10.5" customHeight="1"/>
    <row r="100" customFormat="1" ht="10.5" customHeight="1"/>
    <row r="101" customFormat="1" ht="10.5" customHeight="1"/>
    <row r="102" customFormat="1" ht="10.5" customHeight="1"/>
    <row r="103" customFormat="1" ht="10.5" customHeight="1"/>
    <row r="104" customFormat="1" ht="10.5" customHeight="1"/>
    <row r="105" customFormat="1" ht="10.5" customHeight="1"/>
    <row r="106" customFormat="1" ht="10.5" customHeight="1"/>
    <row r="107" customFormat="1" ht="10.5" customHeight="1"/>
    <row r="108" customFormat="1" ht="10.5" customHeight="1"/>
    <row r="109" customFormat="1" ht="10.5" customHeight="1"/>
    <row r="110" customFormat="1" ht="10.5" customHeight="1"/>
    <row r="111" customFormat="1" ht="10.5" customHeight="1"/>
    <row r="112" customFormat="1" ht="10.5" customHeight="1"/>
    <row r="113" customFormat="1" ht="10.5" customHeight="1"/>
    <row r="114" customFormat="1" ht="10.5" customHeight="1"/>
    <row r="115" customFormat="1" ht="10.5" customHeight="1"/>
    <row r="116" customFormat="1" ht="10.5" customHeight="1"/>
    <row r="117" customFormat="1" ht="10.5" customHeight="1"/>
    <row r="118" customFormat="1" ht="10.5" customHeight="1"/>
    <row r="119" customFormat="1" ht="10.5" customHeight="1"/>
    <row r="120" customFormat="1" ht="10.5" customHeight="1"/>
    <row r="121" customFormat="1" ht="10.5" customHeight="1"/>
    <row r="122" customFormat="1" ht="10.5" customHeight="1"/>
    <row r="123" customFormat="1" ht="10.5" customHeight="1"/>
    <row r="124" customFormat="1" ht="10.5" customHeight="1"/>
    <row r="125" customFormat="1" ht="10.5" customHeight="1"/>
    <row r="126" customFormat="1" ht="10.5" customHeight="1"/>
    <row r="127" customFormat="1" ht="10.5" customHeight="1"/>
    <row r="128" customFormat="1" ht="10.5" customHeight="1"/>
    <row r="129" customFormat="1" ht="10.5" customHeight="1"/>
    <row r="130" customFormat="1" ht="10.5" customHeight="1"/>
    <row r="131" customFormat="1" ht="10.5" customHeight="1"/>
    <row r="132" customFormat="1" ht="10.5" customHeight="1"/>
    <row r="133" customFormat="1" ht="10.5" customHeight="1"/>
    <row r="134" customFormat="1" ht="10.5" customHeight="1"/>
    <row r="135" customFormat="1" ht="10.5" customHeight="1"/>
    <row r="136" customFormat="1" ht="10.5" customHeight="1"/>
    <row r="137" customFormat="1" ht="10.5" customHeight="1"/>
    <row r="138" customFormat="1" ht="10.5" customHeight="1"/>
    <row r="139" customFormat="1" ht="10.5" customHeight="1"/>
    <row r="140" customFormat="1" ht="10.5" customHeight="1"/>
    <row r="141" customFormat="1" ht="10.5" customHeight="1"/>
    <row r="142" customFormat="1" ht="10.5" customHeight="1"/>
    <row r="143" customFormat="1" ht="10.5" customHeight="1"/>
    <row r="144" customFormat="1" ht="10.5" customHeight="1"/>
    <row r="145" customFormat="1" ht="10.5" customHeight="1"/>
    <row r="146" customFormat="1" ht="10.5" customHeight="1"/>
    <row r="147" customFormat="1" ht="10.5" customHeight="1"/>
    <row r="148" customFormat="1" ht="10.5" customHeight="1"/>
    <row r="149" customFormat="1" ht="10.5" customHeight="1"/>
    <row r="150" customFormat="1" ht="10.5" customHeight="1"/>
    <row r="151" customFormat="1" ht="10.5" customHeight="1"/>
    <row r="152" customFormat="1" ht="10.5" customHeight="1"/>
    <row r="153" customFormat="1" ht="10.5" customHeight="1"/>
    <row r="154" customFormat="1" ht="10.5" customHeight="1"/>
    <row r="155" customFormat="1" ht="10.5" customHeight="1"/>
    <row r="156" customFormat="1" ht="10.5" customHeight="1"/>
    <row r="157" customFormat="1" ht="10.5" customHeight="1"/>
    <row r="158" customFormat="1" ht="10.5" customHeight="1"/>
    <row r="159" customFormat="1" ht="10.5" customHeight="1"/>
    <row r="160" customFormat="1" ht="10.5" customHeight="1"/>
    <row r="161" customFormat="1" ht="10.5" customHeight="1"/>
    <row r="162" customFormat="1" ht="10.5" customHeight="1"/>
    <row r="163" customFormat="1" ht="10.5" customHeight="1"/>
    <row r="164" customFormat="1" ht="10.5" customHeight="1"/>
    <row r="165" customFormat="1" ht="10.5" customHeight="1"/>
    <row r="166" customFormat="1" ht="10.5" customHeight="1"/>
    <row r="167" customFormat="1" ht="10.5" customHeight="1"/>
    <row r="168" customFormat="1" ht="10.5" customHeight="1"/>
    <row r="169" customFormat="1" ht="10.5" customHeight="1"/>
    <row r="170" customFormat="1" ht="10.5" customHeight="1"/>
    <row r="171" customFormat="1" ht="10.5" customHeight="1"/>
    <row r="172" customFormat="1" ht="10.5" customHeight="1"/>
    <row r="173" customFormat="1" ht="10.5" customHeight="1"/>
    <row r="174" customFormat="1" ht="10.5" customHeight="1"/>
    <row r="175" customFormat="1" ht="10.5" customHeight="1"/>
    <row r="176" customFormat="1" ht="10.5" customHeight="1"/>
    <row r="177" customFormat="1" ht="10.5" customHeight="1"/>
    <row r="178" customFormat="1" ht="10.5" customHeight="1"/>
    <row r="179" customFormat="1" ht="10.5" customHeight="1"/>
    <row r="180" customFormat="1" ht="10.5" customHeight="1"/>
    <row r="181" customFormat="1" ht="10.5" customHeight="1"/>
    <row r="182" customFormat="1" ht="10.5" customHeight="1"/>
    <row r="183" customFormat="1" ht="10.5" customHeight="1"/>
    <row r="184" customFormat="1" ht="10.5" customHeight="1"/>
    <row r="185" customFormat="1" ht="10.5" customHeight="1"/>
    <row r="186" customFormat="1" ht="10.5" customHeight="1"/>
    <row r="187" customFormat="1" ht="10.5" customHeight="1"/>
    <row r="188" customFormat="1" ht="10.5" customHeight="1"/>
    <row r="189" customFormat="1" ht="10.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2.75" customHeight="1"/>
    <row r="250" customFormat="1" ht="12.75" customHeight="1"/>
    <row r="251" customFormat="1" ht="12.75" customHeight="1"/>
    <row r="252" customFormat="1" ht="12.75" customHeight="1"/>
    <row r="253" customFormat="1" ht="12.75" customHeight="1"/>
    <row r="254" customFormat="1" ht="12.75" customHeight="1"/>
    <row r="255" customFormat="1" ht="12.75" customHeight="1"/>
    <row r="256" customFormat="1" ht="12.75" customHeight="1"/>
    <row r="257" customFormat="1" ht="12.75" customHeight="1"/>
    <row r="258" customFormat="1" ht="12.75" customHeight="1"/>
    <row r="259" customFormat="1" ht="12.75" customHeight="1"/>
    <row r="260" customFormat="1" ht="12.75" customHeight="1"/>
    <row r="261" customFormat="1" ht="12.75" customHeight="1"/>
    <row r="262" customFormat="1" ht="12.75" customHeight="1"/>
    <row r="263" customFormat="1" ht="12.75" customHeight="1"/>
    <row r="264" customFormat="1" ht="12.75" customHeight="1"/>
    <row r="265" customFormat="1" ht="12.75" customHeight="1"/>
    <row r="266" customFormat="1" ht="12.75" customHeight="1"/>
    <row r="267" customFormat="1" ht="12.75" customHeight="1"/>
    <row r="268" customFormat="1" ht="12.75" customHeight="1"/>
    <row r="269" customFormat="1" ht="12.75" customHeight="1"/>
    <row r="270" customFormat="1" ht="12.75" customHeight="1"/>
    <row r="271" customFormat="1" ht="12.75" customHeight="1"/>
    <row r="272" customFormat="1" ht="12.75" customHeight="1"/>
    <row r="273" customFormat="1" ht="12.75" customHeight="1"/>
    <row r="274" customFormat="1" ht="12.75" customHeight="1"/>
    <row r="275" customFormat="1" ht="12.75" customHeight="1"/>
    <row r="276" customFormat="1" ht="12.75" customHeight="1"/>
    <row r="277" customFormat="1" ht="12.75" customHeight="1"/>
    <row r="278" customFormat="1" ht="12.75" customHeight="1"/>
    <row r="279" customFormat="1" ht="12.75" customHeight="1"/>
    <row r="280" customFormat="1" ht="12.75" customHeight="1"/>
    <row r="281" customFormat="1" ht="12.75" customHeight="1"/>
    <row r="282" customFormat="1" ht="12.75" customHeight="1"/>
    <row r="283" customFormat="1" ht="12.75" customHeight="1"/>
    <row r="284" customFormat="1" ht="12.75" customHeight="1"/>
    <row r="285" customFormat="1" ht="12.75" customHeight="1"/>
    <row r="286" customFormat="1" ht="12.75" customHeight="1"/>
    <row r="287" customFormat="1" ht="12.75" customHeight="1"/>
    <row r="288" customFormat="1" ht="12.75" customHeight="1"/>
    <row r="289" customFormat="1" ht="12.75" customHeight="1"/>
    <row r="290" customFormat="1" ht="12.75" customHeight="1"/>
    <row r="291" customFormat="1" ht="12.75" customHeight="1"/>
    <row r="292" customFormat="1" ht="12.75" customHeight="1"/>
    <row r="293" customFormat="1" ht="12.75" customHeight="1"/>
    <row r="294" customFormat="1" ht="12.75" customHeight="1"/>
    <row r="295" customFormat="1" ht="12.75" customHeight="1"/>
    <row r="296" customFormat="1" ht="12.75" customHeight="1"/>
    <row r="297" customFormat="1" ht="12.75" customHeight="1"/>
    <row r="298" customFormat="1" ht="12.75" customHeight="1"/>
    <row r="299" customFormat="1" ht="12.75" customHeight="1"/>
    <row r="300" customFormat="1" ht="12.75" customHeight="1"/>
    <row r="301" customFormat="1" ht="12.75" customHeight="1"/>
    <row r="302" customFormat="1" ht="12.75" customHeight="1"/>
    <row r="303" customFormat="1" ht="12.75" customHeight="1"/>
    <row r="304" customFormat="1" ht="12.75" customHeight="1"/>
    <row r="305" customFormat="1" ht="12.75" customHeight="1"/>
    <row r="306" customFormat="1" ht="12.75" customHeight="1"/>
    <row r="307" customFormat="1" ht="12.75" customHeight="1"/>
    <row r="308" customFormat="1" ht="12.75" customHeight="1"/>
    <row r="309" customFormat="1" ht="12.75" customHeight="1"/>
    <row r="310" customFormat="1" ht="12.75" customHeight="1"/>
    <row r="311" customFormat="1" ht="12.75" customHeight="1"/>
    <row r="312" customFormat="1" ht="12.75" customHeight="1"/>
    <row r="313" customFormat="1" ht="12.75" customHeight="1"/>
    <row r="314" customFormat="1" ht="12.75" customHeight="1"/>
    <row r="315" customFormat="1" ht="12.75" customHeight="1"/>
    <row r="316" customFormat="1" ht="12.75" customHeight="1"/>
    <row r="317" customFormat="1" ht="12.75" customHeight="1"/>
    <row r="318" customFormat="1" ht="12.75" customHeight="1"/>
    <row r="319" customFormat="1" ht="12.75" customHeight="1"/>
    <row r="320" customFormat="1" ht="12.75" customHeight="1"/>
    <row r="321" customFormat="1" ht="12.75" customHeight="1"/>
    <row r="322" customFormat="1" ht="12.75" customHeight="1"/>
    <row r="323" customFormat="1" ht="12.75" customHeight="1"/>
    <row r="324" customFormat="1" ht="12.75" customHeight="1"/>
    <row r="325" customFormat="1" ht="12.75" customHeight="1"/>
    <row r="326" customFormat="1" ht="12.75" customHeight="1"/>
    <row r="327" customFormat="1" ht="12.75" customHeight="1"/>
    <row r="328" customFormat="1" ht="12.75" customHeight="1"/>
    <row r="329" customFormat="1" ht="12.75" customHeight="1"/>
    <row r="330" customFormat="1" ht="12.75" customHeight="1"/>
    <row r="331" customFormat="1" ht="12.75" customHeight="1"/>
    <row r="332" customFormat="1" ht="12.75" customHeight="1"/>
    <row r="333" customFormat="1" ht="12.75" customHeight="1"/>
    <row r="334" customFormat="1" ht="12.75" customHeight="1"/>
    <row r="335" customFormat="1" ht="12.75" customHeight="1"/>
    <row r="336" customFormat="1" ht="12.75" customHeight="1"/>
    <row r="337" customFormat="1" ht="12.75" customHeight="1"/>
    <row r="338" customFormat="1" ht="12.75" customHeight="1"/>
    <row r="339" customFormat="1" ht="12.75" customHeight="1"/>
    <row r="340" customFormat="1" ht="12.75" customHeight="1"/>
    <row r="341" customFormat="1" ht="12.75" customHeight="1"/>
    <row r="342" customFormat="1" ht="12.75" customHeight="1"/>
    <row r="343" customFormat="1" ht="12.75" customHeight="1"/>
    <row r="344" customFormat="1" ht="12.75" customHeight="1"/>
    <row r="345" customFormat="1" ht="12.75" customHeight="1"/>
    <row r="346" customFormat="1" ht="12.75" customHeight="1"/>
    <row r="347" customFormat="1" ht="12.75" customHeight="1"/>
    <row r="348" customFormat="1" ht="12.75" customHeight="1"/>
    <row r="349" customFormat="1" ht="12.75" customHeight="1"/>
    <row r="350" customFormat="1" ht="12.75" customHeight="1"/>
    <row r="351" customFormat="1" ht="12.75" customHeight="1"/>
    <row r="352" customFormat="1" ht="12.75" customHeight="1"/>
    <row r="353" customFormat="1" ht="12.75" customHeight="1"/>
    <row r="354" customFormat="1" ht="12.75" customHeight="1"/>
    <row r="355" customFormat="1" ht="12.75" customHeight="1"/>
    <row r="356" customFormat="1" ht="12.75" customHeight="1"/>
    <row r="357" customFormat="1" ht="12.75" customHeight="1"/>
    <row r="358" customFormat="1" ht="12.75" customHeight="1"/>
    <row r="359" customFormat="1" ht="12.75" customHeight="1"/>
    <row r="360" customFormat="1" ht="12.75" customHeight="1"/>
    <row r="361" customFormat="1" ht="12.75" customHeight="1"/>
    <row r="362" customFormat="1" ht="12.75" customHeight="1"/>
    <row r="363" customFormat="1" ht="12.75" customHeight="1"/>
    <row r="364" customFormat="1" ht="12.75" customHeight="1"/>
    <row r="365" customFormat="1" ht="12.75" customHeight="1"/>
    <row r="366" customFormat="1" ht="12.75" customHeight="1"/>
    <row r="367" customFormat="1" ht="12.75" customHeight="1"/>
    <row r="368" customFormat="1" ht="12.75" customHeight="1"/>
    <row r="369" customFormat="1" ht="12.75" customHeight="1"/>
    <row r="370" customFormat="1" ht="12.75" customHeight="1"/>
    <row r="371" customFormat="1" ht="12.75" customHeight="1"/>
    <row r="372" customFormat="1" ht="12.75" customHeight="1"/>
    <row r="373" customFormat="1" ht="12.75" customHeight="1"/>
    <row r="374" customFormat="1" ht="12.75" customHeight="1"/>
    <row r="375" customFormat="1" ht="12.75" customHeight="1"/>
    <row r="376" customFormat="1" ht="12.75" customHeight="1"/>
    <row r="377" customFormat="1" ht="12.75" customHeight="1"/>
    <row r="378" customFormat="1" ht="12.75" customHeight="1"/>
    <row r="379" customFormat="1" ht="12.75" customHeight="1"/>
    <row r="380" customFormat="1" ht="12.75" customHeight="1"/>
    <row r="381" customFormat="1" ht="12.75" customHeight="1"/>
    <row r="382" customFormat="1" ht="12.75" customHeight="1"/>
    <row r="383" customFormat="1" ht="12.75" customHeight="1"/>
    <row r="384" customFormat="1" ht="12.75" customHeight="1"/>
    <row r="385" customFormat="1" ht="12.75" customHeight="1"/>
    <row r="386" customFormat="1" ht="12.75" customHeight="1"/>
    <row r="387" customFormat="1" ht="12.75" customHeight="1"/>
    <row r="388" customFormat="1" ht="12.75" customHeight="1"/>
    <row r="389" customFormat="1" ht="12.75" customHeight="1"/>
    <row r="390" customFormat="1" ht="12.75" customHeight="1"/>
    <row r="391" customFormat="1" ht="12.75" customHeight="1"/>
    <row r="392" customFormat="1" ht="12.75" customHeight="1"/>
    <row r="393" customFormat="1" ht="12.75" customHeight="1"/>
    <row r="394" customFormat="1" ht="12.75" customHeight="1"/>
    <row r="395" customFormat="1" ht="12.75" customHeight="1"/>
    <row r="396" customFormat="1" ht="12.75" customHeight="1"/>
    <row r="397" customFormat="1" ht="12.75" customHeight="1"/>
    <row r="398" customFormat="1" ht="12.75" customHeight="1"/>
    <row r="399" customFormat="1" ht="12.75" customHeight="1"/>
    <row r="400" customFormat="1" ht="12.75" customHeight="1"/>
    <row r="401" customFormat="1" ht="12.75" customHeight="1"/>
    <row r="402" customFormat="1" ht="12.75" customHeight="1"/>
    <row r="403" customFormat="1" ht="12.75" customHeight="1"/>
    <row r="404" customFormat="1" ht="12.75" customHeight="1"/>
    <row r="405" customFormat="1" ht="12.75" customHeight="1"/>
    <row r="406" customFormat="1" ht="12.75" customHeight="1"/>
    <row r="407" customFormat="1" ht="12.75" customHeight="1"/>
    <row r="408" customFormat="1" ht="12.75" customHeight="1"/>
    <row r="409" customFormat="1" ht="12.75" customHeight="1"/>
    <row r="410" customFormat="1" ht="12.75" customHeight="1"/>
    <row r="411" customFormat="1" ht="12.75" customHeight="1"/>
    <row r="412" customFormat="1" ht="12.75" customHeight="1"/>
    <row r="413" customFormat="1" ht="12.75" customHeight="1"/>
    <row r="414" customFormat="1" ht="12.75" customHeight="1"/>
    <row r="415" customFormat="1" ht="12.75" customHeight="1"/>
    <row r="416" customFormat="1" ht="12.75" customHeight="1"/>
    <row r="417" customFormat="1" ht="12.75" customHeight="1"/>
    <row r="418" customFormat="1" ht="12.75" customHeight="1"/>
    <row r="419" customFormat="1" ht="12.75" customHeight="1"/>
    <row r="420" customFormat="1" ht="12.75" customHeight="1"/>
    <row r="421" customFormat="1" ht="12.75" customHeight="1"/>
    <row r="422" customFormat="1" ht="12.75" customHeight="1"/>
    <row r="423" customFormat="1" ht="12.75" customHeight="1"/>
    <row r="424" customFormat="1" ht="12.75" customHeight="1"/>
    <row r="425" customFormat="1" ht="12.75" customHeight="1"/>
    <row r="426" customFormat="1" ht="12.75" customHeight="1"/>
    <row r="427" customFormat="1" ht="12.75" customHeight="1"/>
    <row r="428" customFormat="1" ht="12.75" customHeight="1"/>
    <row r="429" customFormat="1" ht="12.75" customHeight="1"/>
    <row r="430" customFormat="1" ht="12.75" customHeight="1"/>
    <row r="431" customFormat="1" ht="12.75" customHeight="1"/>
    <row r="432" customFormat="1" ht="12.75" customHeight="1"/>
    <row r="433" customFormat="1" ht="12.75" customHeight="1"/>
    <row r="434" customFormat="1" ht="12.75" customHeight="1"/>
    <row r="435" customFormat="1" ht="12.75" customHeight="1"/>
    <row r="436" customFormat="1" ht="12.75" customHeight="1"/>
    <row r="437" customFormat="1" ht="12.75" customHeight="1"/>
    <row r="438" customFormat="1" ht="12.75" customHeight="1"/>
    <row r="439" customFormat="1" ht="12.75" customHeight="1"/>
    <row r="440" customFormat="1" ht="12.75" customHeight="1"/>
    <row r="441" customFormat="1" ht="12.75" customHeight="1"/>
    <row r="442" customFormat="1" ht="12.75" customHeight="1"/>
    <row r="443" customFormat="1" ht="12.75" customHeight="1"/>
    <row r="444" customFormat="1" ht="12.75" customHeight="1"/>
    <row r="445" customFormat="1" ht="12.75" customHeight="1"/>
    <row r="446" customFormat="1" ht="12.75" customHeight="1"/>
    <row r="447" customFormat="1" ht="12.75" customHeight="1"/>
    <row r="448" customFormat="1" ht="12.75" customHeight="1"/>
    <row r="449" customFormat="1" ht="12.75" customHeight="1"/>
    <row r="450" customFormat="1" ht="12.75" customHeight="1"/>
    <row r="451" customFormat="1" ht="12.75" customHeight="1"/>
    <row r="452" customFormat="1" ht="12.75" customHeight="1"/>
    <row r="453" customFormat="1" ht="12.75" customHeight="1"/>
    <row r="454" customFormat="1" ht="12.75" customHeight="1"/>
    <row r="455" customFormat="1" ht="12.75" customHeight="1"/>
    <row r="456" customFormat="1" ht="12.75" customHeight="1"/>
    <row r="457" customFormat="1" ht="12.75" customHeight="1"/>
    <row r="458" customFormat="1" ht="12.75" customHeight="1"/>
    <row r="459" customFormat="1" ht="12.75" customHeight="1"/>
    <row r="460" customFormat="1" ht="12.75" customHeight="1"/>
    <row r="461" customFormat="1" ht="12.75" customHeight="1"/>
    <row r="462" customFormat="1" ht="12.75" customHeight="1"/>
    <row r="463" customFormat="1" ht="12.75" customHeight="1"/>
    <row r="464" customFormat="1" ht="12.75" customHeight="1"/>
    <row r="465" customFormat="1" ht="12.75" customHeight="1"/>
    <row r="466" customFormat="1" ht="12.75" customHeight="1"/>
    <row r="467" customFormat="1" ht="12.75" customHeight="1"/>
    <row r="468" customFormat="1" ht="12.75" customHeight="1"/>
    <row r="469" customFormat="1" ht="12.75" customHeight="1"/>
    <row r="470" customFormat="1" ht="12.75" customHeight="1"/>
    <row r="471" customFormat="1" ht="12.75" customHeight="1"/>
    <row r="472" customFormat="1" ht="12.75" customHeight="1"/>
    <row r="473" customFormat="1" ht="12.75" customHeight="1"/>
    <row r="474" customFormat="1" ht="12.75" customHeight="1"/>
    <row r="475" customFormat="1" ht="12.75" customHeight="1"/>
    <row r="476" customFormat="1" ht="12.75" customHeight="1"/>
    <row r="477" customFormat="1" ht="12.75" customHeight="1"/>
    <row r="478" customFormat="1" ht="12.75" customHeight="1"/>
    <row r="479" customFormat="1" ht="12.75" customHeight="1"/>
    <row r="480" customFormat="1" ht="12.75" customHeight="1"/>
    <row r="481" customFormat="1" ht="12.75" customHeight="1"/>
    <row r="482" customFormat="1" ht="12.75" customHeight="1"/>
    <row r="483" customFormat="1" ht="12.75" customHeight="1"/>
    <row r="484" customFormat="1" ht="12.75" customHeight="1"/>
    <row r="485" customFormat="1" ht="12.75" customHeight="1"/>
    <row r="486" customFormat="1" ht="12.75" customHeight="1"/>
    <row r="487" customFormat="1" ht="12.75" customHeight="1"/>
    <row r="488" customFormat="1" ht="12.75" customHeight="1"/>
    <row r="489" customFormat="1" ht="12.75" customHeight="1"/>
    <row r="490" customFormat="1" ht="12.75" customHeight="1"/>
    <row r="491" customFormat="1" ht="12.75" customHeight="1"/>
    <row r="492" customFormat="1" ht="12.75" customHeight="1"/>
    <row r="493" customFormat="1" ht="12.75" customHeight="1"/>
    <row r="494" customFormat="1" ht="12.75" customHeight="1"/>
    <row r="495" customFormat="1" ht="12.75" customHeight="1"/>
    <row r="496" customFormat="1" ht="12.75" customHeight="1"/>
    <row r="497" customFormat="1" ht="12.75" customHeight="1"/>
    <row r="498" customFormat="1" ht="12.75" customHeight="1"/>
    <row r="499" customFormat="1" ht="12.75" customHeight="1"/>
    <row r="500" customFormat="1" ht="12.75" customHeight="1"/>
    <row r="501" customFormat="1" ht="12.75" customHeight="1"/>
    <row r="502" customFormat="1" ht="12.75" customHeight="1"/>
    <row r="503" customFormat="1" ht="12.75" customHeight="1"/>
    <row r="504" customFormat="1" ht="12.75" customHeight="1"/>
    <row r="505" customFormat="1" ht="12.75" customHeight="1"/>
    <row r="506" customFormat="1" ht="12.75" customHeight="1"/>
    <row r="507" customFormat="1" ht="12.75" customHeight="1"/>
    <row r="508" customFormat="1" ht="12.75" customHeight="1"/>
    <row r="509" customFormat="1" ht="12.75" customHeight="1"/>
    <row r="510" customFormat="1" ht="12.75" customHeight="1"/>
    <row r="511" customFormat="1" ht="12.75" customHeight="1"/>
    <row r="512" customFormat="1" ht="12.75" customHeight="1"/>
    <row r="513" customFormat="1" ht="12.75" customHeight="1"/>
    <row r="514" customFormat="1" ht="12.75" customHeight="1"/>
    <row r="515" customFormat="1" ht="12.75" customHeight="1"/>
    <row r="516" customFormat="1" ht="12.75" customHeight="1"/>
    <row r="517" customFormat="1" ht="12.75" customHeight="1"/>
    <row r="518" customFormat="1" ht="12.75" customHeight="1"/>
    <row r="519" customFormat="1" ht="12.75" customHeight="1"/>
    <row r="520" customFormat="1" ht="12.75" customHeight="1"/>
    <row r="521" customFormat="1" ht="12.75" customHeight="1"/>
    <row r="522" customFormat="1" ht="12.75" customHeight="1"/>
    <row r="523" customFormat="1" ht="12.75" customHeight="1"/>
    <row r="524" customFormat="1" ht="12.75" customHeight="1"/>
    <row r="525" customFormat="1" ht="12.75" customHeight="1"/>
    <row r="526" customFormat="1" ht="12.75" customHeight="1"/>
    <row r="527" customFormat="1" ht="12.75" customHeight="1"/>
    <row r="528" customFormat="1" ht="12.75" customHeight="1"/>
    <row r="529" customFormat="1" ht="12.75" customHeight="1"/>
    <row r="530" customFormat="1" ht="12.75" customHeight="1"/>
    <row r="531" customFormat="1" ht="12.75" customHeight="1"/>
    <row r="532" customFormat="1" ht="12.75" customHeight="1"/>
    <row r="533" customFormat="1" ht="12.75" customHeight="1"/>
    <row r="534" customFormat="1" ht="12.75" customHeight="1"/>
    <row r="535" customFormat="1" ht="12.75" customHeight="1"/>
    <row r="536" customFormat="1" ht="12.75" customHeight="1"/>
    <row r="537" customFormat="1" ht="12.75" customHeight="1"/>
    <row r="538" customFormat="1" ht="12.75" customHeight="1"/>
    <row r="539" customFormat="1" ht="12.75" customHeight="1"/>
    <row r="540" customFormat="1" ht="12.75" customHeight="1"/>
    <row r="541" customFormat="1" ht="12.75" customHeight="1"/>
    <row r="542" customFormat="1" ht="12.75" customHeight="1"/>
    <row r="543" customFormat="1" ht="12.75" customHeight="1"/>
    <row r="544" customFormat="1" ht="12.75" customHeight="1"/>
    <row r="545" customFormat="1" ht="12.75" customHeight="1"/>
    <row r="546" customFormat="1" ht="12.75" customHeight="1"/>
    <row r="547" customFormat="1" ht="12.75" customHeight="1"/>
    <row r="548" customFormat="1" ht="12.75" customHeight="1"/>
    <row r="549" customFormat="1" ht="12.75" customHeight="1"/>
    <row r="550" customFormat="1" ht="12.75" customHeight="1"/>
    <row r="551" customFormat="1" ht="12.75" customHeight="1"/>
    <row r="552" customFormat="1" ht="12.75" customHeight="1"/>
    <row r="553" customFormat="1" ht="12.75" customHeight="1"/>
    <row r="554" customFormat="1" ht="12.75" customHeight="1"/>
    <row r="555" customFormat="1" ht="12.75" customHeight="1"/>
    <row r="556" customFormat="1" ht="12.75" customHeight="1"/>
    <row r="557" customFormat="1" ht="12.75" customHeight="1"/>
    <row r="558" customFormat="1" ht="12.75" customHeight="1"/>
    <row r="559" customFormat="1" ht="12.75" customHeight="1"/>
    <row r="560" customFormat="1" ht="12.75" customHeight="1"/>
    <row r="561" customFormat="1" ht="12.75" customHeight="1"/>
    <row r="562" customFormat="1" ht="12.75" customHeight="1"/>
    <row r="563" customFormat="1" ht="12.75" customHeight="1"/>
    <row r="564" customFormat="1" ht="12.75" customHeight="1"/>
    <row r="565" customFormat="1" ht="12.75" customHeight="1"/>
    <row r="566" customFormat="1" ht="12.75" customHeight="1"/>
    <row r="567" customFormat="1" ht="12.75" customHeight="1"/>
    <row r="568" customFormat="1" ht="12.75" customHeight="1"/>
    <row r="569" customFormat="1" ht="12.75" customHeight="1"/>
    <row r="570" customFormat="1" ht="12.75" customHeight="1"/>
    <row r="571" customFormat="1" ht="12.75" customHeight="1"/>
    <row r="572" customFormat="1" ht="12.75" customHeight="1"/>
    <row r="573" customFormat="1" ht="12.75" customHeight="1"/>
    <row r="574" customFormat="1" ht="12.75" customHeight="1"/>
    <row r="575" customFormat="1" ht="12.75" customHeight="1"/>
    <row r="576" customFormat="1" ht="12.75" customHeight="1"/>
    <row r="577" customFormat="1" ht="12.75" customHeight="1"/>
    <row r="578" customFormat="1" ht="12.75" customHeight="1"/>
    <row r="579" customFormat="1" ht="12.75" customHeight="1"/>
    <row r="580" customFormat="1" ht="12.75" customHeight="1"/>
    <row r="581" customFormat="1" ht="12.75" customHeight="1"/>
    <row r="582" customFormat="1" ht="12.75" customHeight="1"/>
    <row r="583" customFormat="1" ht="12.75" customHeight="1"/>
    <row r="584" customFormat="1" ht="12.75" customHeight="1"/>
    <row r="585" customFormat="1" ht="12.75" customHeight="1"/>
    <row r="586" customFormat="1" ht="12.75" customHeight="1"/>
    <row r="587" customFormat="1" ht="12.75" customHeight="1"/>
    <row r="588" customFormat="1" ht="12.75" customHeight="1"/>
    <row r="589" customFormat="1" ht="12.75" customHeight="1"/>
    <row r="590" customFormat="1" ht="12.75" customHeight="1"/>
    <row r="591" customFormat="1" ht="12.75" customHeight="1"/>
    <row r="592" customFormat="1" ht="12.75" customHeight="1"/>
    <row r="593" customFormat="1" ht="12.75" customHeight="1"/>
    <row r="594" customFormat="1" ht="12.75" customHeight="1"/>
    <row r="595" customFormat="1" ht="12.75" customHeight="1"/>
    <row r="596" customFormat="1" ht="12.75" customHeight="1"/>
    <row r="597" customFormat="1" ht="12.75" customHeight="1"/>
    <row r="598" customFormat="1" ht="12.75" customHeight="1"/>
    <row r="599" customFormat="1" ht="12.75" customHeight="1"/>
    <row r="600" customFormat="1" ht="12.75" customHeight="1"/>
    <row r="601" customFormat="1" ht="12.75" customHeight="1"/>
    <row r="602" customFormat="1" ht="12.75" customHeight="1"/>
    <row r="603" customFormat="1" ht="12.75" customHeight="1"/>
    <row r="604" customFormat="1" ht="12.75" customHeight="1"/>
    <row r="605" customFormat="1" ht="12.75" customHeight="1"/>
    <row r="606" customFormat="1" ht="12.75" customHeight="1"/>
    <row r="607" customFormat="1" ht="12.75" customHeight="1"/>
    <row r="608" customFormat="1" ht="12.75" customHeight="1"/>
    <row r="609" customFormat="1" ht="12.75" customHeight="1"/>
    <row r="610" customFormat="1" ht="12.75" customHeight="1"/>
    <row r="611" customFormat="1" ht="12.75" customHeight="1"/>
    <row r="612" customFormat="1" ht="12.75" customHeight="1"/>
    <row r="613" customFormat="1" ht="12.75" customHeight="1"/>
    <row r="614" customFormat="1" ht="12.75" customHeight="1"/>
    <row r="615" customFormat="1" ht="12.75" customHeight="1"/>
    <row r="616" customFormat="1" ht="12.75" customHeight="1"/>
    <row r="617" customFormat="1" ht="12.75" customHeight="1"/>
    <row r="618" customFormat="1" ht="12.75" customHeight="1"/>
    <row r="619" customFormat="1" ht="12.75" customHeight="1"/>
    <row r="620" customFormat="1" ht="12.75" customHeight="1"/>
    <row r="621" customFormat="1" ht="12.75" customHeight="1"/>
    <row r="622" customFormat="1" ht="12.75" customHeight="1"/>
    <row r="623" customFormat="1" ht="12.75" customHeight="1"/>
    <row r="624" customFormat="1" ht="12.75" customHeight="1"/>
    <row r="625" customFormat="1" ht="12.75" customHeight="1"/>
    <row r="626" customFormat="1" ht="12.75" customHeight="1"/>
    <row r="627" customFormat="1" ht="12.75" customHeight="1"/>
    <row r="628" customFormat="1" ht="12.75" customHeight="1"/>
    <row r="629" customFormat="1" ht="12.75" customHeight="1"/>
    <row r="630" customFormat="1" ht="12.75" customHeight="1"/>
    <row r="631" customFormat="1" ht="12.75" customHeight="1"/>
    <row r="632" customFormat="1" ht="12.75" customHeight="1"/>
    <row r="633" customFormat="1" ht="12.75" customHeight="1"/>
    <row r="634" customFormat="1" ht="12.75" customHeight="1"/>
    <row r="635" customFormat="1" ht="12.75" customHeight="1"/>
    <row r="636" customFormat="1" ht="12.75" customHeight="1"/>
    <row r="637" customFormat="1" ht="12.75" customHeight="1"/>
    <row r="638" customFormat="1" ht="12.75" customHeight="1"/>
    <row r="639" customFormat="1" ht="12.75" customHeight="1"/>
    <row r="640" customFormat="1" ht="12.75" customHeight="1"/>
    <row r="641" customFormat="1" ht="12.75" customHeight="1"/>
    <row r="642" customFormat="1" ht="12.75" customHeight="1"/>
    <row r="643" customFormat="1" ht="12.75" customHeight="1"/>
    <row r="644" customFormat="1" ht="12.75" customHeight="1"/>
    <row r="645" customFormat="1" ht="12.75" customHeight="1"/>
    <row r="646" customFormat="1" ht="12.75" customHeight="1"/>
    <row r="647" customFormat="1" ht="12.75" customHeight="1"/>
    <row r="648" customFormat="1" ht="12.75" customHeight="1"/>
    <row r="649" customFormat="1" ht="12.75" customHeight="1"/>
    <row r="650" customFormat="1" ht="12.75" customHeight="1"/>
    <row r="651" customFormat="1" ht="12.75" customHeight="1"/>
    <row r="652" customFormat="1" ht="12.75" customHeight="1"/>
    <row r="653" customFormat="1" ht="12.75" customHeight="1"/>
    <row r="654" customFormat="1" ht="12.75" customHeight="1"/>
    <row r="655" customFormat="1" ht="12.75" customHeight="1"/>
    <row r="656" customFormat="1" ht="12.75" customHeight="1"/>
    <row r="657" customFormat="1" ht="12.75" customHeight="1"/>
    <row r="658" customFormat="1" ht="12.75" customHeight="1"/>
    <row r="659" customFormat="1" ht="12.75" customHeight="1"/>
    <row r="660" customFormat="1" ht="12.75" customHeight="1"/>
    <row r="661" customFormat="1" ht="12.75" customHeight="1"/>
    <row r="662" customFormat="1" ht="12.75" customHeight="1"/>
    <row r="663" customFormat="1" ht="12.75" customHeight="1"/>
    <row r="664" customFormat="1" ht="12.75" customHeight="1"/>
    <row r="665" customFormat="1" ht="12.75" customHeight="1"/>
    <row r="666" customFormat="1" ht="12.75" customHeight="1"/>
    <row r="667" customFormat="1" ht="12.75" customHeight="1"/>
    <row r="668" customFormat="1" ht="12.75" customHeight="1"/>
    <row r="669" customFormat="1" ht="12.75" customHeight="1"/>
    <row r="670" customFormat="1" ht="12.75" customHeight="1"/>
    <row r="671" customFormat="1" ht="12.75" customHeight="1"/>
    <row r="672" customFormat="1" ht="12.75" customHeight="1"/>
    <row r="673" customFormat="1" ht="12.75" customHeight="1"/>
    <row r="674" customFormat="1" ht="12.75" customHeight="1"/>
    <row r="675" customFormat="1" ht="12.75" customHeight="1"/>
    <row r="676" customFormat="1" ht="12.75" customHeight="1"/>
    <row r="677" customFormat="1" ht="12.75" customHeight="1"/>
    <row r="678" customFormat="1" ht="12.75" customHeight="1"/>
    <row r="679" customFormat="1" ht="12.75" customHeight="1"/>
    <row r="680" customFormat="1" ht="12.75" customHeight="1"/>
    <row r="681" customFormat="1" ht="12.75" customHeight="1"/>
    <row r="682" customFormat="1" ht="12.75" customHeight="1"/>
    <row r="683" customFormat="1" ht="12.75" customHeight="1"/>
    <row r="684" customFormat="1" ht="12.75" customHeight="1"/>
    <row r="685" customFormat="1" ht="12.75" customHeight="1"/>
    <row r="686" customFormat="1" ht="12.75" customHeight="1"/>
    <row r="687" customFormat="1" ht="12.75" customHeight="1"/>
    <row r="688" customFormat="1" ht="12.75" customHeight="1"/>
    <row r="689" customFormat="1" ht="12.75" customHeight="1"/>
    <row r="690" customFormat="1" ht="12.75" customHeight="1"/>
    <row r="691" customFormat="1" ht="12.75" customHeight="1"/>
    <row r="692" customFormat="1" ht="12.75" customHeight="1"/>
    <row r="693" customFormat="1" ht="12.75" customHeight="1"/>
    <row r="694" customFormat="1" ht="12.75" customHeight="1"/>
    <row r="695" customFormat="1" ht="12.75" customHeight="1"/>
    <row r="696" customFormat="1" ht="12.75" customHeight="1"/>
    <row r="697" customFormat="1" ht="12.75" customHeight="1"/>
    <row r="698" customFormat="1" ht="12.75" customHeight="1"/>
    <row r="699" customFormat="1" ht="12.75" customHeight="1"/>
    <row r="700" customFormat="1" ht="12.75" customHeight="1"/>
    <row r="701" customFormat="1" ht="12.75" customHeight="1"/>
    <row r="702" customFormat="1" ht="12.75" customHeight="1"/>
    <row r="703" customFormat="1" ht="12.75" customHeight="1"/>
    <row r="704" customFormat="1" ht="12.75" customHeight="1"/>
    <row r="705" customFormat="1" ht="12.75" customHeight="1"/>
    <row r="706" customFormat="1" ht="12.75" customHeight="1"/>
    <row r="707" customFormat="1" ht="12.75" customHeight="1"/>
    <row r="708" customFormat="1" ht="12.75" customHeight="1"/>
    <row r="709" customFormat="1" ht="12.75" customHeight="1"/>
    <row r="710" customFormat="1" ht="12.75" customHeight="1"/>
    <row r="711" customFormat="1" ht="12.75" customHeight="1"/>
    <row r="712" customFormat="1" ht="12.75" customHeight="1"/>
    <row r="713" customFormat="1" ht="12.75" customHeight="1"/>
    <row r="714" customFormat="1" ht="12.75" customHeight="1"/>
    <row r="715" customFormat="1" ht="12.75" customHeight="1"/>
    <row r="716" customFormat="1" ht="12.75" customHeight="1"/>
    <row r="717" customFormat="1" ht="12.75" customHeight="1"/>
    <row r="718" customFormat="1" ht="12.75" customHeight="1"/>
    <row r="719" customFormat="1" ht="12.75" customHeight="1"/>
    <row r="720" customFormat="1" ht="12.75" customHeight="1"/>
    <row r="721" customFormat="1" ht="12.75" customHeight="1"/>
    <row r="722" customFormat="1" ht="12.75" customHeight="1"/>
    <row r="723" customFormat="1" ht="12.75" customHeight="1"/>
    <row r="724" customFormat="1" ht="12.75" customHeight="1"/>
    <row r="725" customFormat="1" ht="12.75" customHeight="1"/>
    <row r="726" customFormat="1" ht="12.75" customHeight="1"/>
    <row r="727" customFormat="1" ht="12.75" customHeight="1"/>
    <row r="728" customFormat="1" ht="12.75" customHeight="1"/>
    <row r="729" customFormat="1" ht="12.75" customHeight="1"/>
    <row r="730" customFormat="1" ht="12.75" customHeight="1"/>
    <row r="731" customFormat="1" ht="12.75" customHeight="1"/>
    <row r="732" customFormat="1" ht="12.75" customHeight="1"/>
    <row r="733" customFormat="1" ht="12.75" customHeight="1"/>
    <row r="734" customFormat="1" ht="12.75" customHeight="1"/>
    <row r="735" customFormat="1" ht="12.75" customHeight="1"/>
    <row r="736" customFormat="1" ht="12.75" customHeight="1"/>
    <row r="737" customFormat="1" ht="12.75" customHeight="1"/>
    <row r="738" customFormat="1" ht="12.75" customHeight="1"/>
    <row r="739" customFormat="1" ht="12.75" customHeight="1"/>
    <row r="740" customFormat="1" ht="12.75" customHeight="1"/>
    <row r="741" customFormat="1" ht="12.75" customHeight="1"/>
    <row r="742" customFormat="1" ht="12.75" customHeight="1"/>
    <row r="743" customFormat="1" ht="12.75" customHeight="1"/>
    <row r="744" customFormat="1" ht="12.75" customHeight="1"/>
    <row r="745" customFormat="1" ht="12.75" customHeight="1"/>
    <row r="746" customFormat="1" ht="12.75" customHeight="1"/>
    <row r="747" customFormat="1" ht="12.75" customHeight="1"/>
    <row r="748" customFormat="1" ht="12.75" customHeight="1"/>
    <row r="749" customFormat="1" ht="12.75" customHeight="1"/>
    <row r="750" customFormat="1" ht="12.75" customHeight="1"/>
    <row r="751" customFormat="1" ht="12.75" customHeight="1"/>
    <row r="752" customFormat="1" ht="12.75" customHeight="1"/>
    <row r="753" customFormat="1" ht="12.75" customHeight="1"/>
    <row r="754" customFormat="1" ht="12.75" customHeight="1"/>
    <row r="755" customFormat="1" ht="12.75" customHeight="1"/>
    <row r="756" customFormat="1" ht="12.75" customHeight="1"/>
    <row r="757" customFormat="1" ht="12.75" customHeight="1"/>
    <row r="758" customFormat="1" ht="12.75" customHeight="1"/>
    <row r="759" customFormat="1" ht="12.75" customHeight="1"/>
    <row r="760" customFormat="1" ht="12.75" customHeight="1"/>
    <row r="761" customFormat="1" ht="12.75" customHeight="1"/>
    <row r="762" customFormat="1" ht="12.75" customHeight="1"/>
    <row r="763" customFormat="1" ht="12.75" customHeight="1"/>
    <row r="764" customFormat="1" ht="12.75" customHeight="1"/>
    <row r="765" customFormat="1" ht="12.75" customHeight="1"/>
    <row r="766" customFormat="1" ht="12.75" customHeight="1"/>
    <row r="767" customFormat="1" ht="12.75" customHeight="1"/>
    <row r="768" customFormat="1" ht="12.75" customHeight="1"/>
    <row r="769" customFormat="1" ht="12.75" customHeight="1"/>
    <row r="770" customFormat="1" ht="12.75" customHeight="1"/>
    <row r="771" customFormat="1" ht="12.75" customHeight="1"/>
    <row r="772" customFormat="1" ht="12.75" customHeight="1"/>
    <row r="773" customFormat="1" ht="12.75" customHeight="1"/>
    <row r="774" customFormat="1" ht="12.75" customHeight="1"/>
    <row r="775" customFormat="1" ht="12.75" customHeight="1"/>
    <row r="776" customFormat="1" ht="12.75" customHeight="1"/>
    <row r="777" customFormat="1" ht="12.75" customHeight="1"/>
    <row r="778" customFormat="1" ht="12.75" customHeight="1"/>
    <row r="779" customFormat="1" ht="12.75" customHeight="1"/>
    <row r="780" customFormat="1" ht="12.75" customHeight="1"/>
    <row r="781" customFormat="1" ht="12.75" customHeight="1"/>
    <row r="782" customFormat="1" ht="12.75" customHeight="1"/>
    <row r="783" customFormat="1" ht="12.75" customHeight="1"/>
    <row r="784" customFormat="1" ht="12.75" customHeight="1"/>
    <row r="785" customFormat="1" ht="12.75" customHeight="1"/>
    <row r="786" customFormat="1" ht="12.75" customHeight="1"/>
    <row r="787" customFormat="1" ht="12.75" customHeight="1"/>
    <row r="788" customFormat="1" ht="12.75" customHeight="1"/>
    <row r="789" customFormat="1" ht="12.75" customHeight="1"/>
    <row r="790" customFormat="1" ht="12.75" customHeight="1"/>
    <row r="791" customFormat="1" ht="12.75" customHeight="1"/>
    <row r="792" customFormat="1" ht="12.75" customHeight="1"/>
    <row r="793" customFormat="1" ht="12.75" customHeight="1"/>
    <row r="794" customFormat="1" ht="12.75" customHeight="1"/>
    <row r="795" customFormat="1" ht="12.75" customHeight="1"/>
    <row r="796" customFormat="1" ht="12.75" customHeight="1"/>
    <row r="797" customFormat="1" ht="12.75" customHeight="1"/>
    <row r="798" customFormat="1" ht="12.75" customHeight="1"/>
    <row r="799" customFormat="1" ht="12.75" customHeight="1"/>
    <row r="800" customFormat="1" ht="12.75" customHeight="1"/>
    <row r="801" customFormat="1" ht="12.75" customHeight="1"/>
    <row r="802" customFormat="1" ht="12.75" customHeight="1"/>
    <row r="803" customFormat="1" ht="12.75" customHeight="1"/>
    <row r="804" customFormat="1" ht="12.75" customHeight="1"/>
    <row r="805" customFormat="1" ht="12.75" customHeight="1"/>
    <row r="806" customFormat="1" ht="12.75" customHeight="1"/>
    <row r="807" customFormat="1" ht="12.75" customHeight="1"/>
    <row r="808" customFormat="1" ht="12.75" customHeight="1"/>
    <row r="809" customFormat="1" ht="12.75" customHeight="1"/>
    <row r="810" customFormat="1" ht="12.75" customHeight="1"/>
    <row r="811" customFormat="1" ht="12.75" customHeight="1"/>
    <row r="812" customFormat="1" ht="12.75" customHeight="1"/>
    <row r="813" customFormat="1" ht="12.75" customHeight="1"/>
    <row r="814" customFormat="1" ht="12.75" customHeight="1"/>
    <row r="815" customFormat="1" ht="12.75" customHeight="1"/>
    <row r="816" customFormat="1" ht="12.75" customHeight="1"/>
    <row r="817" customFormat="1" ht="12.75" customHeight="1"/>
    <row r="818" customFormat="1" ht="12.75" customHeight="1"/>
    <row r="819" customFormat="1" ht="12.75" customHeight="1"/>
    <row r="820" customFormat="1" ht="12.75" customHeight="1"/>
    <row r="821" customFormat="1" ht="12.75" customHeight="1"/>
    <row r="822" customFormat="1" ht="12.75" customHeight="1"/>
    <row r="823" customFormat="1" ht="12.75" customHeight="1"/>
    <row r="824" customFormat="1" ht="12.75" customHeight="1"/>
    <row r="825" customFormat="1" ht="12.75" customHeight="1"/>
    <row r="826" customFormat="1" ht="12.75" customHeight="1"/>
    <row r="827" customFormat="1" ht="12.75" customHeight="1"/>
    <row r="828" customFormat="1" ht="12.75" customHeight="1"/>
    <row r="829" customFormat="1" ht="12.75" customHeight="1"/>
    <row r="830" customFormat="1" ht="12.75" customHeight="1"/>
    <row r="831" customFormat="1" ht="12.75" customHeight="1"/>
    <row r="832" customFormat="1" ht="12.75" customHeight="1"/>
    <row r="833" customFormat="1" ht="12.75" customHeight="1"/>
    <row r="834" customFormat="1" ht="12.75" customHeight="1"/>
    <row r="835" customFormat="1" ht="12.75" customHeight="1"/>
    <row r="836" customFormat="1" ht="12.75" customHeight="1"/>
    <row r="837" customFormat="1" ht="12.75" customHeight="1"/>
    <row r="838" customFormat="1" ht="12.75" customHeight="1"/>
    <row r="839" customFormat="1" ht="12.75" customHeight="1"/>
    <row r="840" customFormat="1" ht="12.75" customHeight="1"/>
    <row r="841" customFormat="1" ht="12.75" customHeight="1"/>
    <row r="842" customFormat="1" ht="12.75" customHeight="1"/>
    <row r="843" customFormat="1" ht="12.75" customHeight="1"/>
    <row r="844" customFormat="1" ht="12.75" customHeight="1"/>
    <row r="845" customFormat="1" ht="12.75" customHeight="1"/>
    <row r="846" customFormat="1" ht="12.75" customHeight="1"/>
    <row r="847" customFormat="1" ht="12.75" customHeight="1"/>
    <row r="848" customFormat="1" ht="12.75" customHeight="1"/>
    <row r="849" customFormat="1" ht="12.75" customHeight="1"/>
    <row r="850" customFormat="1" ht="12.75" customHeight="1"/>
    <row r="851" customFormat="1" ht="12.75" customHeight="1"/>
    <row r="852" customFormat="1" ht="12.75" customHeight="1"/>
    <row r="853" customFormat="1" ht="12.75" customHeight="1"/>
    <row r="854" customFormat="1" ht="12.75" customHeight="1"/>
    <row r="855" customFormat="1" ht="12.75" customHeight="1"/>
    <row r="856" customFormat="1" ht="12.75" customHeight="1"/>
    <row r="857" customFormat="1" ht="12.75" customHeight="1"/>
    <row r="858" customFormat="1" ht="12.75" customHeight="1"/>
    <row r="859" customFormat="1" ht="12.75" customHeight="1"/>
    <row r="860" customFormat="1" ht="12.75" customHeight="1"/>
    <row r="861" customFormat="1" ht="12.75" customHeight="1"/>
    <row r="862" customFormat="1" ht="12.75" customHeight="1"/>
    <row r="863" customFormat="1" ht="12.75" customHeight="1"/>
    <row r="864" customFormat="1" ht="12.75" customHeight="1"/>
    <row r="865" customFormat="1" ht="12.75" customHeight="1"/>
    <row r="866" customFormat="1" ht="12.75" customHeight="1"/>
    <row r="867" customFormat="1" ht="12.75" customHeight="1"/>
    <row r="868" customFormat="1" ht="12.75" customHeight="1"/>
    <row r="869" customFormat="1" ht="12.75" customHeight="1"/>
    <row r="870" customFormat="1" ht="12.75" customHeight="1"/>
    <row r="871" customFormat="1" ht="12.75" customHeight="1"/>
    <row r="872" customFormat="1" ht="12.75" customHeight="1"/>
    <row r="873" customFormat="1" ht="12.75" customHeight="1"/>
    <row r="874" customFormat="1" ht="12.75" customHeight="1"/>
    <row r="875" customFormat="1" ht="12.75" customHeight="1"/>
    <row r="876" customFormat="1" ht="12.75" customHeight="1"/>
    <row r="877" customFormat="1" ht="12.75" customHeight="1"/>
    <row r="878" customFormat="1" ht="12.75" customHeight="1"/>
    <row r="879" customFormat="1" ht="12.75" customHeight="1"/>
    <row r="880" customFormat="1" ht="12.75" customHeight="1"/>
    <row r="881" customFormat="1" ht="12.75" customHeight="1"/>
    <row r="882" customFormat="1" ht="12.75" customHeight="1"/>
    <row r="883" customFormat="1" ht="12.75" customHeight="1"/>
    <row r="884" customFormat="1" ht="12.75" customHeight="1"/>
    <row r="885" customFormat="1" ht="12.75" customHeight="1"/>
    <row r="886" customFormat="1" ht="12.75" customHeight="1"/>
    <row r="887" customFormat="1" ht="12.75" customHeight="1"/>
    <row r="888" customFormat="1" ht="12.75" customHeight="1"/>
    <row r="889" customFormat="1" ht="12.75" customHeight="1"/>
    <row r="890" customFormat="1" ht="12.75" customHeight="1"/>
    <row r="891" customFormat="1" ht="12.75" customHeight="1"/>
    <row r="892" customFormat="1" ht="12.75" customHeight="1"/>
    <row r="893" customFormat="1" ht="12.75" customHeight="1"/>
    <row r="894" customFormat="1" ht="12.75" customHeight="1"/>
    <row r="895" customFormat="1" ht="12.75" customHeight="1"/>
    <row r="896" customFormat="1" ht="12.75" customHeight="1"/>
    <row r="897" customFormat="1" ht="12.75" customHeight="1"/>
    <row r="898" customFormat="1" ht="12.75" customHeight="1"/>
    <row r="899" customFormat="1" ht="12.75" customHeight="1"/>
    <row r="900" customFormat="1" ht="12.75" customHeight="1"/>
    <row r="901" customFormat="1" ht="12.75" customHeight="1"/>
    <row r="902" customFormat="1" ht="12.75" customHeight="1"/>
    <row r="903" customFormat="1" ht="12.75" customHeight="1"/>
    <row r="904" customFormat="1" ht="12.75" customHeight="1"/>
    <row r="905" customFormat="1" ht="12.75" customHeight="1"/>
    <row r="906" customFormat="1" ht="12.75" customHeight="1"/>
    <row r="907" customFormat="1" ht="12.75" customHeight="1"/>
    <row r="908" customFormat="1" ht="12.75" customHeight="1"/>
    <row r="909" customFormat="1" ht="12.75" customHeight="1"/>
    <row r="910" customFormat="1" ht="12.75" customHeight="1"/>
    <row r="911" customFormat="1" ht="12.75" customHeight="1"/>
    <row r="912" customFormat="1" ht="12.75" customHeight="1"/>
    <row r="913" customFormat="1" ht="12.75" customHeight="1"/>
    <row r="914" customFormat="1" ht="12.75" customHeight="1"/>
    <row r="915" customFormat="1" ht="12.75" customHeight="1"/>
    <row r="916" customFormat="1" ht="12.75" customHeight="1"/>
    <row r="917" customFormat="1" ht="12.75" customHeight="1"/>
    <row r="918" customFormat="1" ht="12.75" customHeight="1"/>
    <row r="919" customFormat="1" ht="12.75" customHeight="1"/>
    <row r="920" customFormat="1" ht="12.75" customHeight="1"/>
    <row r="921" customFormat="1" ht="12.75" customHeight="1"/>
    <row r="922" customFormat="1" ht="12.75" customHeight="1"/>
    <row r="923" customFormat="1" ht="12.75" customHeight="1"/>
    <row r="924" customFormat="1" ht="12.75" customHeight="1"/>
    <row r="925" customFormat="1" ht="12.75" customHeight="1"/>
    <row r="926" customFormat="1" ht="12.75" customHeight="1"/>
    <row r="927" customFormat="1" ht="12.75" customHeight="1"/>
    <row r="928" customFormat="1" ht="12.75" customHeight="1"/>
    <row r="929" customFormat="1" ht="12.75" customHeight="1"/>
    <row r="930" customFormat="1" ht="12.75" customHeight="1"/>
    <row r="931" customFormat="1" ht="12.75" customHeight="1"/>
    <row r="932" customFormat="1" ht="12.75" customHeight="1"/>
    <row r="933" customFormat="1" ht="12.75" customHeight="1"/>
    <row r="934" customFormat="1" ht="12.75" customHeight="1"/>
    <row r="935" customFormat="1" ht="12.75" customHeight="1"/>
    <row r="936" customFormat="1" ht="12.75" customHeight="1"/>
    <row r="937" customFormat="1" ht="12.75" customHeight="1"/>
    <row r="938" customFormat="1" ht="12.75" customHeight="1"/>
    <row r="939" customFormat="1" ht="12.75" customHeight="1"/>
    <row r="940" customFormat="1" ht="12.75" customHeight="1"/>
    <row r="941" customFormat="1" ht="12.75" customHeight="1"/>
    <row r="942" customFormat="1" ht="12.75" customHeight="1"/>
    <row r="943" customFormat="1" ht="12.75" customHeight="1"/>
    <row r="944" customFormat="1" ht="12.75" customHeight="1"/>
    <row r="945" customFormat="1" ht="12.75" customHeight="1"/>
    <row r="946" customFormat="1" ht="12.75" customHeight="1"/>
    <row r="947" customFormat="1" ht="12.75" customHeight="1"/>
    <row r="948" customFormat="1" ht="12.75" customHeight="1"/>
    <row r="949" customFormat="1" ht="12.75" customHeight="1"/>
    <row r="950" customFormat="1" ht="12.75" customHeight="1"/>
    <row r="951" customFormat="1" ht="12.75" customHeight="1"/>
    <row r="952" customFormat="1" ht="12.75" customHeight="1"/>
    <row r="953" customFormat="1" ht="12.75" customHeight="1"/>
    <row r="954" customFormat="1" ht="12.75" customHeight="1"/>
    <row r="955" customFormat="1" ht="12.75" customHeight="1"/>
    <row r="956" customFormat="1" ht="12.75" customHeight="1"/>
    <row r="957" customFormat="1" ht="12.75" customHeight="1"/>
    <row r="958" customFormat="1" ht="12.75" customHeight="1"/>
    <row r="959" customFormat="1" ht="12.75" customHeight="1"/>
    <row r="960" customFormat="1" ht="12.75" customHeight="1"/>
    <row r="961" customFormat="1" ht="12.75" customHeight="1"/>
    <row r="962" customFormat="1" ht="12.75" customHeight="1"/>
    <row r="963" customFormat="1" ht="12.75" customHeight="1"/>
    <row r="964" customFormat="1" ht="12.75" customHeight="1"/>
    <row r="965" customFormat="1" ht="12.75" customHeight="1"/>
    <row r="966" customFormat="1" ht="12.75" customHeight="1"/>
    <row r="967" customFormat="1" ht="12.75" customHeight="1"/>
    <row r="968" customFormat="1" ht="12.75" customHeight="1"/>
    <row r="969" customFormat="1" ht="12.75" customHeight="1"/>
    <row r="970" customFormat="1" ht="12.75" customHeight="1"/>
    <row r="971" customFormat="1" ht="12.75" customHeight="1"/>
    <row r="972" customFormat="1" ht="12.75" customHeight="1"/>
    <row r="973" customFormat="1" ht="12.75" customHeight="1"/>
    <row r="974" customFormat="1" ht="12.75" customHeight="1"/>
    <row r="975" customFormat="1" ht="12.75" customHeight="1"/>
    <row r="976" customFormat="1" ht="12.75" customHeight="1"/>
    <row r="977" customFormat="1" ht="12.75" customHeight="1"/>
    <row r="978" customFormat="1" ht="12.75" customHeight="1"/>
    <row r="979" customFormat="1" ht="12.75" customHeight="1"/>
    <row r="980" customFormat="1" ht="12.75" customHeight="1"/>
    <row r="981" customFormat="1" ht="12.75" customHeight="1"/>
    <row r="982" customFormat="1" ht="12.75" customHeight="1"/>
    <row r="983" customFormat="1" ht="12.75" customHeight="1"/>
    <row r="984" customFormat="1" ht="12.75" customHeight="1"/>
    <row r="985" customFormat="1" ht="12.75" customHeight="1"/>
    <row r="986" customFormat="1" ht="12.75" customHeight="1"/>
    <row r="987" customFormat="1" ht="12.75" customHeight="1"/>
    <row r="988" customFormat="1" ht="12.75" customHeight="1"/>
    <row r="989" customFormat="1" ht="12.75" customHeight="1"/>
    <row r="990" customFormat="1" ht="12.75" customHeight="1"/>
    <row r="991" customFormat="1" ht="12.75" customHeight="1"/>
    <row r="992" customFormat="1" ht="12.75" customHeight="1"/>
    <row r="993" customFormat="1" ht="12.75" customHeight="1"/>
    <row r="994" customFormat="1" ht="12.75" customHeight="1"/>
    <row r="995" customFormat="1" ht="12.75" customHeight="1"/>
    <row r="996" customFormat="1" ht="12.75" customHeight="1"/>
    <row r="997" customFormat="1" ht="12.75" customHeight="1"/>
    <row r="998" customFormat="1" ht="12.75" customHeight="1"/>
    <row r="999" customFormat="1" ht="12.75" customHeight="1"/>
    <row r="1000" customFormat="1" ht="12.75" customHeight="1"/>
  </sheetData>
  <mergeCells count="73">
    <mergeCell ref="B33:C33"/>
    <mergeCell ref="K33:M33"/>
    <mergeCell ref="K37:P37"/>
    <mergeCell ref="K39:P50"/>
    <mergeCell ref="E46:F46"/>
    <mergeCell ref="K32:L32"/>
    <mergeCell ref="C26:I26"/>
    <mergeCell ref="L26:M26"/>
    <mergeCell ref="C27:I27"/>
    <mergeCell ref="L27:M27"/>
    <mergeCell ref="C28:I28"/>
    <mergeCell ref="L28:M28"/>
    <mergeCell ref="C29:I29"/>
    <mergeCell ref="L29:M29"/>
    <mergeCell ref="C30:I30"/>
    <mergeCell ref="L30:M30"/>
    <mergeCell ref="K31:M31"/>
    <mergeCell ref="C23:I23"/>
    <mergeCell ref="L23:M23"/>
    <mergeCell ref="C24:I24"/>
    <mergeCell ref="L24:M24"/>
    <mergeCell ref="C25:I25"/>
    <mergeCell ref="L25:M25"/>
    <mergeCell ref="C21:I21"/>
    <mergeCell ref="L21:M21"/>
    <mergeCell ref="C19:I19"/>
    <mergeCell ref="L19:M19"/>
    <mergeCell ref="C22:I22"/>
    <mergeCell ref="L22:M22"/>
    <mergeCell ref="P15:P16"/>
    <mergeCell ref="A12:A13"/>
    <mergeCell ref="B12:B13"/>
    <mergeCell ref="L18:M18"/>
    <mergeCell ref="C20:I20"/>
    <mergeCell ref="L20:M20"/>
    <mergeCell ref="J15:J16"/>
    <mergeCell ref="K15:K16"/>
    <mergeCell ref="L15:M16"/>
    <mergeCell ref="N15:N16"/>
    <mergeCell ref="O15:O16"/>
    <mergeCell ref="C17:I17"/>
    <mergeCell ref="L17:M17"/>
    <mergeCell ref="C18:I18"/>
    <mergeCell ref="I10:J11"/>
    <mergeCell ref="K10:L11"/>
    <mergeCell ref="M10:P11"/>
    <mergeCell ref="C12:D13"/>
    <mergeCell ref="E12:F13"/>
    <mergeCell ref="G12:H13"/>
    <mergeCell ref="I12:J13"/>
    <mergeCell ref="K12:L13"/>
    <mergeCell ref="M12:P13"/>
    <mergeCell ref="A14:P14"/>
    <mergeCell ref="A15:A16"/>
    <mergeCell ref="B15:B16"/>
    <mergeCell ref="C15:I16"/>
    <mergeCell ref="A10:A11"/>
    <mergeCell ref="B10:B11"/>
    <mergeCell ref="C10:D11"/>
    <mergeCell ref="E10:F11"/>
    <mergeCell ref="G10:H11"/>
    <mergeCell ref="A7:P7"/>
    <mergeCell ref="B8:C8"/>
    <mergeCell ref="E8:G8"/>
    <mergeCell ref="K8:L8"/>
    <mergeCell ref="A9:P9"/>
    <mergeCell ref="B6:C6"/>
    <mergeCell ref="D6:P6"/>
    <mergeCell ref="A2:C3"/>
    <mergeCell ref="D2:P2"/>
    <mergeCell ref="D3:P3"/>
    <mergeCell ref="A4:C5"/>
    <mergeCell ref="D4:P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DC70-3E3F-4E1F-A365-450071FEC3AF}">
  <dimension ref="A1:H1000"/>
  <sheetViews>
    <sheetView workbookViewId="0">
      <selection activeCell="A5" sqref="A5"/>
    </sheetView>
  </sheetViews>
  <sheetFormatPr defaultColWidth="12.5546875" defaultRowHeight="13.2"/>
  <cols>
    <col min="1" max="1" width="91.21875" customWidth="1"/>
    <col min="2" max="26" width="8.5546875" customWidth="1"/>
  </cols>
  <sheetData>
    <row r="1" spans="1:8" ht="12.75" customHeight="1">
      <c r="A1" s="38" t="s">
        <v>60</v>
      </c>
      <c r="B1" s="39"/>
      <c r="C1" s="39"/>
      <c r="D1" s="39"/>
      <c r="E1" s="39"/>
      <c r="F1" s="39"/>
      <c r="G1" s="39"/>
      <c r="H1" s="39"/>
    </row>
    <row r="2" spans="1:8" ht="367.5" customHeight="1">
      <c r="A2" s="47" t="s">
        <v>57</v>
      </c>
    </row>
    <row r="3" spans="1:8" ht="12.75" customHeight="1"/>
    <row r="4" spans="1:8" ht="12.75" customHeight="1">
      <c r="A4" s="38" t="s">
        <v>59</v>
      </c>
    </row>
    <row r="5" spans="1:8" ht="315.75" customHeight="1">
      <c r="A5" s="43" t="s">
        <v>61</v>
      </c>
    </row>
    <row r="6" spans="1:8" ht="12.75" customHeight="1">
      <c r="A6" s="40" t="s">
        <v>58</v>
      </c>
    </row>
    <row r="7" spans="1:8" ht="12.75" customHeight="1"/>
    <row r="8" spans="1:8" ht="12.75" customHeight="1"/>
    <row r="9" spans="1:8" ht="12.75" customHeight="1"/>
    <row r="10" spans="1:8" ht="12.75" customHeight="1"/>
    <row r="11" spans="1:8" ht="12.75" customHeight="1"/>
    <row r="12" spans="1:8" ht="12.75" customHeight="1"/>
    <row r="13" spans="1:8" ht="12.75" customHeight="1"/>
    <row r="14" spans="1:8" ht="12.75" customHeight="1"/>
    <row r="15" spans="1:8" ht="12.75" customHeight="1"/>
    <row r="16" spans="1:8" ht="12.75" customHeight="1"/>
    <row r="17" customFormat="1" ht="12.75" customHeight="1"/>
    <row r="18" customFormat="1" ht="12.75" customHeight="1"/>
    <row r="19" customFormat="1" ht="12.75" customHeight="1"/>
    <row r="20" customFormat="1" ht="12.75" customHeight="1"/>
    <row r="21" customFormat="1" ht="12.75" customHeight="1"/>
    <row r="22" customFormat="1" ht="12.75" customHeight="1"/>
    <row r="23" customFormat="1" ht="12.75" customHeight="1"/>
    <row r="24" customFormat="1" ht="12.75" customHeight="1"/>
    <row r="25" customFormat="1" ht="12.75" customHeight="1"/>
    <row r="26" customFormat="1" ht="12.75" customHeight="1"/>
    <row r="27" customFormat="1" ht="12.75" customHeight="1"/>
    <row r="28" customFormat="1" ht="12.75" customHeight="1"/>
    <row r="29" customFormat="1" ht="12.75" customHeight="1"/>
    <row r="30" customFormat="1" ht="12.75" customHeight="1"/>
    <row r="31" customFormat="1" ht="12.75" customHeight="1"/>
    <row r="32" customFormat="1" ht="12.75" customHeight="1"/>
    <row r="33" customFormat="1" ht="12.75" customHeight="1"/>
    <row r="34" customFormat="1" ht="12.75" customHeight="1"/>
    <row r="35" customFormat="1" ht="12.75" customHeight="1"/>
    <row r="36" customFormat="1" ht="12.75" customHeight="1"/>
    <row r="37" customFormat="1" ht="12.75" customHeight="1"/>
    <row r="38" customFormat="1" ht="12.75" customHeight="1"/>
    <row r="39" customFormat="1" ht="12.75" customHeight="1"/>
    <row r="40" customFormat="1" ht="12.75" customHeight="1"/>
    <row r="41" customFormat="1" ht="12.75" customHeight="1"/>
    <row r="42" customFormat="1" ht="12.75" customHeight="1"/>
    <row r="43" customFormat="1" ht="12.75" customHeight="1"/>
    <row r="44" customFormat="1" ht="12.75" customHeight="1"/>
    <row r="45" customFormat="1" ht="12.75" customHeight="1"/>
    <row r="46" customFormat="1" ht="12.75" customHeight="1"/>
    <row r="47" customFormat="1" ht="12.75" customHeight="1"/>
    <row r="48" customFormat="1" ht="12.75" customHeight="1"/>
    <row r="49" customFormat="1" ht="12.75" customHeight="1"/>
    <row r="50" customFormat="1" ht="12.75" customHeight="1"/>
    <row r="51" customFormat="1" ht="12.75" customHeight="1"/>
    <row r="52" customFormat="1" ht="12.75" customHeight="1"/>
    <row r="53" customFormat="1" ht="12.75" customHeight="1"/>
    <row r="54" customFormat="1" ht="12.75" customHeight="1"/>
    <row r="55" customFormat="1" ht="12.75" customHeight="1"/>
    <row r="56" customFormat="1" ht="12.75" customHeight="1"/>
    <row r="57" customFormat="1" ht="12.75" customHeight="1"/>
    <row r="58" customFormat="1" ht="12.75" customHeight="1"/>
    <row r="59" customFormat="1" ht="12.75" customHeight="1"/>
    <row r="60" customFormat="1" ht="12.75" customHeight="1"/>
    <row r="61" customFormat="1" ht="12.75" customHeight="1"/>
    <row r="62" customFormat="1" ht="12.75" customHeight="1"/>
    <row r="63" customFormat="1" ht="12.75" customHeight="1"/>
    <row r="64" customFormat="1" ht="12.75" customHeight="1"/>
    <row r="65" customFormat="1" ht="12.75" customHeight="1"/>
    <row r="66" customFormat="1" ht="12.75" customHeight="1"/>
    <row r="67" customFormat="1" ht="12.75" customHeight="1"/>
    <row r="68" customFormat="1" ht="12.75" customHeight="1"/>
    <row r="69" customFormat="1" ht="12.75" customHeight="1"/>
    <row r="70" customFormat="1" ht="12.75" customHeight="1"/>
    <row r="71" customFormat="1" ht="12.75" customHeight="1"/>
    <row r="72" customFormat="1" ht="12.75" customHeight="1"/>
    <row r="73" customFormat="1" ht="12.75" customHeight="1"/>
    <row r="74" customFormat="1" ht="12.75" customHeight="1"/>
    <row r="75" customFormat="1" ht="12.75" customHeight="1"/>
    <row r="76" customFormat="1" ht="12.75" customHeight="1"/>
    <row r="77" customFormat="1" ht="12.75" customHeight="1"/>
    <row r="78" customFormat="1" ht="12.75" customHeight="1"/>
    <row r="79" customFormat="1" ht="12.75" customHeight="1"/>
    <row r="80" customFormat="1" ht="12.75" customHeight="1"/>
    <row r="81" customFormat="1" ht="12.75" customHeight="1"/>
    <row r="82" customFormat="1" ht="12.75" customHeight="1"/>
    <row r="83" customFormat="1" ht="12.75" customHeight="1"/>
    <row r="84" customFormat="1" ht="12.75" customHeight="1"/>
    <row r="85" customFormat="1" ht="12.75" customHeight="1"/>
    <row r="86" customFormat="1" ht="12.75" customHeight="1"/>
    <row r="87" customFormat="1" ht="12.75" customHeight="1"/>
    <row r="88" customFormat="1" ht="12.75" customHeight="1"/>
    <row r="89" customFormat="1" ht="12.75" customHeight="1"/>
    <row r="90" customFormat="1" ht="12.75" customHeight="1"/>
    <row r="91" customFormat="1" ht="12.75" customHeight="1"/>
    <row r="92" customFormat="1" ht="12.75" customHeight="1"/>
    <row r="93" customFormat="1" ht="12.75" customHeight="1"/>
    <row r="94" customFormat="1" ht="12.75" customHeight="1"/>
    <row r="95" customFormat="1" ht="12.75" customHeight="1"/>
    <row r="96" customFormat="1" ht="12.75" customHeight="1"/>
    <row r="97" customFormat="1" ht="12.75" customHeight="1"/>
    <row r="98" customFormat="1" ht="12.75" customHeight="1"/>
    <row r="99" customFormat="1" ht="12.75" customHeight="1"/>
    <row r="100" customFormat="1" ht="12.75" customHeight="1"/>
    <row r="101" customFormat="1" ht="12.75" customHeight="1"/>
    <row r="102" customFormat="1" ht="12.75" customHeight="1"/>
    <row r="103" customFormat="1" ht="12.75" customHeight="1"/>
    <row r="104" customFormat="1" ht="12.75" customHeight="1"/>
    <row r="105" customFormat="1" ht="12.75" customHeight="1"/>
    <row r="106" customFormat="1" ht="12.75" customHeight="1"/>
    <row r="107" customFormat="1" ht="12.75" customHeight="1"/>
    <row r="108" customFormat="1" ht="12.75" customHeight="1"/>
    <row r="109" customFormat="1" ht="12.75" customHeight="1"/>
    <row r="110" customFormat="1" ht="12.75" customHeight="1"/>
    <row r="111" customFormat="1" ht="12.75" customHeight="1"/>
    <row r="112" customFormat="1" ht="12.75" customHeight="1"/>
    <row r="113" customFormat="1" ht="12.75" customHeight="1"/>
    <row r="114" customFormat="1" ht="12.75" customHeight="1"/>
    <row r="115" customFormat="1" ht="12.75" customHeight="1"/>
    <row r="116" customFormat="1" ht="12.75" customHeight="1"/>
    <row r="117" customFormat="1" ht="12.75" customHeight="1"/>
    <row r="118" customFormat="1" ht="12.75" customHeight="1"/>
    <row r="119" customFormat="1" ht="12.75" customHeight="1"/>
    <row r="120" customFormat="1" ht="12.75" customHeight="1"/>
    <row r="121" customFormat="1" ht="12.75" customHeight="1"/>
    <row r="122" customFormat="1" ht="12.75" customHeight="1"/>
    <row r="123" customFormat="1" ht="12.75" customHeight="1"/>
    <row r="124" customFormat="1" ht="12.75" customHeight="1"/>
    <row r="125" customFormat="1" ht="12.75" customHeight="1"/>
    <row r="126" customFormat="1" ht="12.75" customHeight="1"/>
    <row r="127" customFormat="1" ht="12.75" customHeight="1"/>
    <row r="128" customFormat="1" ht="12.75" customHeight="1"/>
    <row r="129" customFormat="1" ht="12.75" customHeight="1"/>
    <row r="130" customFormat="1" ht="12.75" customHeight="1"/>
    <row r="131" customFormat="1" ht="12.75" customHeight="1"/>
    <row r="132" customFormat="1" ht="12.75" customHeight="1"/>
    <row r="133" customFormat="1" ht="12.75" customHeight="1"/>
    <row r="134" customFormat="1" ht="12.75" customHeight="1"/>
    <row r="135" customFormat="1" ht="12.75" customHeight="1"/>
    <row r="136" customFormat="1" ht="12.75" customHeight="1"/>
    <row r="137" customFormat="1" ht="12.75" customHeight="1"/>
    <row r="138" customFormat="1" ht="12.75" customHeight="1"/>
    <row r="139" customFormat="1" ht="12.75" customHeight="1"/>
    <row r="140" customFormat="1" ht="12.75" customHeight="1"/>
    <row r="141" customFormat="1" ht="12.75" customHeight="1"/>
    <row r="142" customFormat="1" ht="12.75" customHeight="1"/>
    <row r="143" customFormat="1" ht="12.75" customHeight="1"/>
    <row r="144" customFormat="1" ht="12.75" customHeight="1"/>
    <row r="145" customFormat="1" ht="12.75" customHeight="1"/>
    <row r="146" customFormat="1" ht="12.75" customHeight="1"/>
    <row r="147" customFormat="1" ht="12.75" customHeight="1"/>
    <row r="148" customFormat="1" ht="12.75" customHeight="1"/>
    <row r="149" customFormat="1" ht="12.75" customHeight="1"/>
    <row r="150" customFormat="1" ht="12.75" customHeight="1"/>
    <row r="151" customFormat="1" ht="12.75" customHeight="1"/>
    <row r="152" customFormat="1" ht="12.75" customHeight="1"/>
    <row r="153" customFormat="1" ht="12.75" customHeight="1"/>
    <row r="154" customFormat="1" ht="12.75" customHeight="1"/>
    <row r="155" customFormat="1" ht="12.75" customHeight="1"/>
    <row r="156" customFormat="1" ht="12.75" customHeight="1"/>
    <row r="157" customFormat="1" ht="12.75" customHeight="1"/>
    <row r="158" customFormat="1" ht="12.75" customHeight="1"/>
    <row r="159" customFormat="1" ht="12.75" customHeight="1"/>
    <row r="160" customFormat="1" ht="12.75" customHeight="1"/>
    <row r="161" customFormat="1" ht="12.75" customHeight="1"/>
    <row r="162" customFormat="1" ht="12.75" customHeight="1"/>
    <row r="163" customFormat="1" ht="12.75" customHeight="1"/>
    <row r="164" customFormat="1" ht="12.75" customHeight="1"/>
    <row r="165" customFormat="1" ht="12.75" customHeight="1"/>
    <row r="166" customFormat="1" ht="12.75" customHeight="1"/>
    <row r="167" customFormat="1" ht="12.75" customHeight="1"/>
    <row r="168" customFormat="1" ht="12.75" customHeight="1"/>
    <row r="169" customFormat="1" ht="12.75" customHeight="1"/>
    <row r="170" customFormat="1" ht="12.75" customHeight="1"/>
    <row r="171" customFormat="1" ht="12.75" customHeight="1"/>
    <row r="172" customFormat="1" ht="12.75" customHeight="1"/>
    <row r="173" customFormat="1" ht="12.75" customHeight="1"/>
    <row r="174" customFormat="1" ht="12.75" customHeight="1"/>
    <row r="175" customFormat="1" ht="12.75" customHeight="1"/>
    <row r="176" customFormat="1" ht="12.75" customHeight="1"/>
    <row r="177" customFormat="1" ht="12.75" customHeight="1"/>
    <row r="178" customFormat="1" ht="12.75" customHeight="1"/>
    <row r="179" customFormat="1" ht="12.75" customHeight="1"/>
    <row r="180" customFormat="1" ht="12.75" customHeight="1"/>
    <row r="181" customFormat="1" ht="12.75" customHeight="1"/>
    <row r="182" customFormat="1" ht="12.75" customHeight="1"/>
    <row r="183" customFormat="1" ht="12.75" customHeight="1"/>
    <row r="184" customFormat="1" ht="12.75" customHeight="1"/>
    <row r="185" customFormat="1" ht="12.75" customHeight="1"/>
    <row r="186" customFormat="1" ht="12.75" customHeight="1"/>
    <row r="187" customFormat="1" ht="12.75" customHeight="1"/>
    <row r="188" customFormat="1" ht="12.75" customHeight="1"/>
    <row r="189" customFormat="1" ht="12.75" customHeight="1"/>
    <row r="190" customFormat="1" ht="12.75" customHeight="1"/>
    <row r="191" customFormat="1" ht="12.75" customHeight="1"/>
    <row r="192" customFormat="1" ht="12.75" customHeight="1"/>
    <row r="193" customFormat="1" ht="12.75" customHeight="1"/>
    <row r="194" customFormat="1" ht="12.75" customHeight="1"/>
    <row r="195" customFormat="1" ht="12.75" customHeight="1"/>
    <row r="196" customFormat="1" ht="12.75" customHeight="1"/>
    <row r="197" customFormat="1" ht="12.75" customHeight="1"/>
    <row r="198" customFormat="1" ht="12.75" customHeight="1"/>
    <row r="199" customFormat="1" ht="12.75" customHeight="1"/>
    <row r="200" customFormat="1" ht="12.75" customHeight="1"/>
    <row r="201" customFormat="1" ht="12.75" customHeight="1"/>
    <row r="202" customFormat="1" ht="12.75" customHeight="1"/>
    <row r="203" customFormat="1" ht="12.75" customHeight="1"/>
    <row r="204" customFormat="1" ht="12.75" customHeight="1"/>
    <row r="205" customFormat="1" ht="12.75" customHeight="1"/>
    <row r="206" customFormat="1" ht="12.75" customHeight="1"/>
    <row r="207" customFormat="1" ht="12.75" customHeight="1"/>
    <row r="208" customFormat="1" ht="12.75" customHeight="1"/>
    <row r="209" customFormat="1" ht="12.75" customHeight="1"/>
    <row r="210" customFormat="1" ht="12.75" customHeight="1"/>
    <row r="211" customFormat="1" ht="12.75" customHeight="1"/>
    <row r="212" customFormat="1" ht="12.75" customHeight="1"/>
    <row r="213" customFormat="1" ht="12.75" customHeight="1"/>
    <row r="214" customFormat="1" ht="12.75" customHeight="1"/>
    <row r="215" customFormat="1" ht="12.75" customHeight="1"/>
    <row r="216" customFormat="1" ht="12.75" customHeight="1"/>
    <row r="217" customFormat="1" ht="12.75" customHeight="1"/>
    <row r="218" customFormat="1" ht="12.75" customHeight="1"/>
    <row r="219" customFormat="1" ht="12.75" customHeight="1"/>
    <row r="220" customFormat="1" ht="12.75" customHeight="1"/>
    <row r="221" customFormat="1" ht="12.75" customHeight="1"/>
    <row r="222" customFormat="1" ht="12.75" customHeight="1"/>
    <row r="223" customFormat="1" ht="12.75" customHeight="1"/>
    <row r="224" customFormat="1" ht="12.75" customHeight="1"/>
    <row r="225" customFormat="1" ht="12.75" customHeight="1"/>
    <row r="226" customFormat="1" ht="12.75" customHeight="1"/>
    <row r="227" customFormat="1" ht="12.75" customHeight="1"/>
    <row r="228" customFormat="1" ht="12.75" customHeight="1"/>
    <row r="229" customFormat="1" ht="12.75" customHeight="1"/>
    <row r="230" customFormat="1" ht="12.75" customHeight="1"/>
    <row r="231" customFormat="1" ht="12.75" customHeight="1"/>
    <row r="232" customFormat="1" ht="12.75" customHeight="1"/>
    <row r="233" customFormat="1" ht="12.75" customHeight="1"/>
    <row r="234" customFormat="1" ht="12.75" customHeight="1"/>
    <row r="235" customFormat="1" ht="12.75" customHeight="1"/>
    <row r="236" customFormat="1" ht="12.75" customHeight="1"/>
    <row r="237" customFormat="1" ht="12.75" customHeight="1"/>
    <row r="238" customFormat="1" ht="12.75" customHeight="1"/>
    <row r="239" customFormat="1" ht="12.75" customHeight="1"/>
    <row r="240" customFormat="1" ht="12.75" customHeight="1"/>
    <row r="241" customFormat="1" ht="12.75" customHeight="1"/>
    <row r="242" customFormat="1" ht="12.75" customHeight="1"/>
    <row r="243" customFormat="1" ht="12.75" customHeight="1"/>
    <row r="244" customFormat="1" ht="12.75" customHeight="1"/>
    <row r="245" customFormat="1" ht="12.75" customHeight="1"/>
    <row r="246" customFormat="1" ht="12.75" customHeight="1"/>
    <row r="247" customFormat="1" ht="12.75" customHeight="1"/>
    <row r="248" customFormat="1" ht="12.75" customHeight="1"/>
    <row r="249" customFormat="1" ht="12.75" customHeight="1"/>
    <row r="250" customFormat="1" ht="12.75" customHeight="1"/>
    <row r="251" customFormat="1" ht="12.75" customHeight="1"/>
    <row r="252" customFormat="1" ht="12.75" customHeight="1"/>
    <row r="253" customFormat="1" ht="12.75" customHeight="1"/>
    <row r="254" customFormat="1" ht="12.75" customHeight="1"/>
    <row r="255" customFormat="1" ht="12.75" customHeight="1"/>
    <row r="256" customFormat="1" ht="12.75" customHeight="1"/>
    <row r="257" customFormat="1" ht="12.75" customHeight="1"/>
    <row r="258" customFormat="1" ht="12.75" customHeight="1"/>
    <row r="259" customFormat="1" ht="12.75" customHeight="1"/>
    <row r="260" customFormat="1" ht="12.75" customHeight="1"/>
    <row r="261" customFormat="1" ht="12.75" customHeight="1"/>
    <row r="262" customFormat="1" ht="12.75" customHeight="1"/>
    <row r="263" customFormat="1" ht="12.75" customHeight="1"/>
    <row r="264" customFormat="1" ht="12.75" customHeight="1"/>
    <row r="265" customFormat="1" ht="12.75" customHeight="1"/>
    <row r="266" customFormat="1" ht="12.75" customHeight="1"/>
    <row r="267" customFormat="1" ht="12.75" customHeight="1"/>
    <row r="268" customFormat="1" ht="12.75" customHeight="1"/>
    <row r="269" customFormat="1" ht="12.75" customHeight="1"/>
    <row r="270" customFormat="1" ht="12.75" customHeight="1"/>
    <row r="271" customFormat="1" ht="12.75" customHeight="1"/>
    <row r="272" customFormat="1" ht="12.75" customHeight="1"/>
    <row r="273" customFormat="1" ht="12.75" customHeight="1"/>
    <row r="274" customFormat="1" ht="12.75" customHeight="1"/>
    <row r="275" customFormat="1" ht="12.75" customHeight="1"/>
    <row r="276" customFormat="1" ht="12.75" customHeight="1"/>
    <row r="277" customFormat="1" ht="12.75" customHeight="1"/>
    <row r="278" customFormat="1" ht="12.75" customHeight="1"/>
    <row r="279" customFormat="1" ht="12.75" customHeight="1"/>
    <row r="280" customFormat="1" ht="12.75" customHeight="1"/>
    <row r="281" customFormat="1" ht="12.75" customHeight="1"/>
    <row r="282" customFormat="1" ht="12.75" customHeight="1"/>
    <row r="283" customFormat="1" ht="12.75" customHeight="1"/>
    <row r="284" customFormat="1" ht="12.75" customHeight="1"/>
    <row r="285" customFormat="1" ht="12.75" customHeight="1"/>
    <row r="286" customFormat="1" ht="12.75" customHeight="1"/>
    <row r="287" customFormat="1" ht="12.75" customHeight="1"/>
    <row r="288" customFormat="1" ht="12.75" customHeight="1"/>
    <row r="289" customFormat="1" ht="12.75" customHeight="1"/>
    <row r="290" customFormat="1" ht="12.75" customHeight="1"/>
    <row r="291" customFormat="1" ht="12.75" customHeight="1"/>
    <row r="292" customFormat="1" ht="12.75" customHeight="1"/>
    <row r="293" customFormat="1" ht="12.75" customHeight="1"/>
    <row r="294" customFormat="1" ht="12.75" customHeight="1"/>
    <row r="295" customFormat="1" ht="12.75" customHeight="1"/>
    <row r="296" customFormat="1" ht="12.75" customHeight="1"/>
    <row r="297" customFormat="1" ht="12.75" customHeight="1"/>
    <row r="298" customFormat="1" ht="12.75" customHeight="1"/>
    <row r="299" customFormat="1" ht="12.75" customHeight="1"/>
    <row r="300" customFormat="1" ht="12.75" customHeight="1"/>
    <row r="301" customFormat="1" ht="12.75" customHeight="1"/>
    <row r="302" customFormat="1" ht="12.75" customHeight="1"/>
    <row r="303" customFormat="1" ht="12.75" customHeight="1"/>
    <row r="304" customFormat="1" ht="12.75" customHeight="1"/>
    <row r="305" customFormat="1" ht="12.75" customHeight="1"/>
    <row r="306" customFormat="1" ht="12.75" customHeight="1"/>
    <row r="307" customFormat="1" ht="12.75" customHeight="1"/>
    <row r="308" customFormat="1" ht="12.75" customHeight="1"/>
    <row r="309" customFormat="1" ht="12.75" customHeight="1"/>
    <row r="310" customFormat="1" ht="12.75" customHeight="1"/>
    <row r="311" customFormat="1" ht="12.75" customHeight="1"/>
    <row r="312" customFormat="1" ht="12.75" customHeight="1"/>
    <row r="313" customFormat="1" ht="12.75" customHeight="1"/>
    <row r="314" customFormat="1" ht="12.75" customHeight="1"/>
    <row r="315" customFormat="1" ht="12.75" customHeight="1"/>
    <row r="316" customFormat="1" ht="12.75" customHeight="1"/>
    <row r="317" customFormat="1" ht="12.75" customHeight="1"/>
    <row r="318" customFormat="1" ht="12.75" customHeight="1"/>
    <row r="319" customFormat="1" ht="12.75" customHeight="1"/>
    <row r="320" customFormat="1" ht="12.75" customHeight="1"/>
    <row r="321" customFormat="1" ht="12.75" customHeight="1"/>
    <row r="322" customFormat="1" ht="12.75" customHeight="1"/>
    <row r="323" customFormat="1" ht="12.75" customHeight="1"/>
    <row r="324" customFormat="1" ht="12.75" customHeight="1"/>
    <row r="325" customFormat="1" ht="12.75" customHeight="1"/>
    <row r="326" customFormat="1" ht="12.75" customHeight="1"/>
    <row r="327" customFormat="1" ht="12.75" customHeight="1"/>
    <row r="328" customFormat="1" ht="12.75" customHeight="1"/>
    <row r="329" customFormat="1" ht="12.75" customHeight="1"/>
    <row r="330" customFormat="1" ht="12.75" customHeight="1"/>
    <row r="331" customFormat="1" ht="12.75" customHeight="1"/>
    <row r="332" customFormat="1" ht="12.75" customHeight="1"/>
    <row r="333" customFormat="1" ht="12.75" customHeight="1"/>
    <row r="334" customFormat="1" ht="12.75" customHeight="1"/>
    <row r="335" customFormat="1" ht="12.75" customHeight="1"/>
    <row r="336" customFormat="1" ht="12.75" customHeight="1"/>
    <row r="337" customFormat="1" ht="12.75" customHeight="1"/>
    <row r="338" customFormat="1" ht="12.75" customHeight="1"/>
    <row r="339" customFormat="1" ht="12.75" customHeight="1"/>
    <row r="340" customFormat="1" ht="12.75" customHeight="1"/>
    <row r="341" customFormat="1" ht="12.75" customHeight="1"/>
    <row r="342" customFormat="1" ht="12.75" customHeight="1"/>
    <row r="343" customFormat="1" ht="12.75" customHeight="1"/>
    <row r="344" customFormat="1" ht="12.75" customHeight="1"/>
    <row r="345" customFormat="1" ht="12.75" customHeight="1"/>
    <row r="346" customFormat="1" ht="12.75" customHeight="1"/>
    <row r="347" customFormat="1" ht="12.75" customHeight="1"/>
    <row r="348" customFormat="1" ht="12.75" customHeight="1"/>
    <row r="349" customFormat="1" ht="12.75" customHeight="1"/>
    <row r="350" customFormat="1" ht="12.75" customHeight="1"/>
    <row r="351" customFormat="1" ht="12.75" customHeight="1"/>
    <row r="352" customFormat="1" ht="12.75" customHeight="1"/>
    <row r="353" customFormat="1" ht="12.75" customHeight="1"/>
    <row r="354" customFormat="1" ht="12.75" customHeight="1"/>
    <row r="355" customFormat="1" ht="12.75" customHeight="1"/>
    <row r="356" customFormat="1" ht="12.75" customHeight="1"/>
    <row r="357" customFormat="1" ht="12.75" customHeight="1"/>
    <row r="358" customFormat="1" ht="12.75" customHeight="1"/>
    <row r="359" customFormat="1" ht="12.75" customHeight="1"/>
    <row r="360" customFormat="1" ht="12.75" customHeight="1"/>
    <row r="361" customFormat="1" ht="12.75" customHeight="1"/>
    <row r="362" customFormat="1" ht="12.75" customHeight="1"/>
    <row r="363" customFormat="1" ht="12.75" customHeight="1"/>
    <row r="364" customFormat="1" ht="12.75" customHeight="1"/>
    <row r="365" customFormat="1" ht="12.75" customHeight="1"/>
    <row r="366" customFormat="1" ht="12.75" customHeight="1"/>
    <row r="367" customFormat="1" ht="12.75" customHeight="1"/>
    <row r="368" customFormat="1" ht="12.75" customHeight="1"/>
    <row r="369" customFormat="1" ht="12.75" customHeight="1"/>
    <row r="370" customFormat="1" ht="12.75" customHeight="1"/>
    <row r="371" customFormat="1" ht="12.75" customHeight="1"/>
    <row r="372" customFormat="1" ht="12.75" customHeight="1"/>
    <row r="373" customFormat="1" ht="12.75" customHeight="1"/>
    <row r="374" customFormat="1" ht="12.75" customHeight="1"/>
    <row r="375" customFormat="1" ht="12.75" customHeight="1"/>
    <row r="376" customFormat="1" ht="12.75" customHeight="1"/>
    <row r="377" customFormat="1" ht="12.75" customHeight="1"/>
    <row r="378" customFormat="1" ht="12.75" customHeight="1"/>
    <row r="379" customFormat="1" ht="12.75" customHeight="1"/>
    <row r="380" customFormat="1" ht="12.75" customHeight="1"/>
    <row r="381" customFormat="1" ht="12.75" customHeight="1"/>
    <row r="382" customFormat="1" ht="12.75" customHeight="1"/>
    <row r="383" customFormat="1" ht="12.75" customHeight="1"/>
    <row r="384" customFormat="1" ht="12.75" customHeight="1"/>
    <row r="385" customFormat="1" ht="12.75" customHeight="1"/>
    <row r="386" customFormat="1" ht="12.75" customHeight="1"/>
    <row r="387" customFormat="1" ht="12.75" customHeight="1"/>
    <row r="388" customFormat="1" ht="12.75" customHeight="1"/>
    <row r="389" customFormat="1" ht="12.75" customHeight="1"/>
    <row r="390" customFormat="1" ht="12.75" customHeight="1"/>
    <row r="391" customFormat="1" ht="12.75" customHeight="1"/>
    <row r="392" customFormat="1" ht="12.75" customHeight="1"/>
    <row r="393" customFormat="1" ht="12.75" customHeight="1"/>
    <row r="394" customFormat="1" ht="12.75" customHeight="1"/>
    <row r="395" customFormat="1" ht="12.75" customHeight="1"/>
    <row r="396" customFormat="1" ht="12.75" customHeight="1"/>
    <row r="397" customFormat="1" ht="12.75" customHeight="1"/>
    <row r="398" customFormat="1" ht="12.75" customHeight="1"/>
    <row r="399" customFormat="1" ht="12.75" customHeight="1"/>
    <row r="400" customFormat="1" ht="12.75" customHeight="1"/>
    <row r="401" customFormat="1" ht="12.75" customHeight="1"/>
    <row r="402" customFormat="1" ht="12.75" customHeight="1"/>
    <row r="403" customFormat="1" ht="12.75" customHeight="1"/>
    <row r="404" customFormat="1" ht="12.75" customHeight="1"/>
    <row r="405" customFormat="1" ht="12.75" customHeight="1"/>
    <row r="406" customFormat="1" ht="12.75" customHeight="1"/>
    <row r="407" customFormat="1" ht="12.75" customHeight="1"/>
    <row r="408" customFormat="1" ht="12.75" customHeight="1"/>
    <row r="409" customFormat="1" ht="12.75" customHeight="1"/>
    <row r="410" customFormat="1" ht="12.75" customHeight="1"/>
    <row r="411" customFormat="1" ht="12.75" customHeight="1"/>
    <row r="412" customFormat="1" ht="12.75" customHeight="1"/>
    <row r="413" customFormat="1" ht="12.75" customHeight="1"/>
    <row r="414" customFormat="1" ht="12.75" customHeight="1"/>
    <row r="415" customFormat="1" ht="12.75" customHeight="1"/>
    <row r="416" customFormat="1" ht="12.75" customHeight="1"/>
    <row r="417" customFormat="1" ht="12.75" customHeight="1"/>
    <row r="418" customFormat="1" ht="12.75" customHeight="1"/>
    <row r="419" customFormat="1" ht="12.75" customHeight="1"/>
    <row r="420" customFormat="1" ht="12.75" customHeight="1"/>
    <row r="421" customFormat="1" ht="12.75" customHeight="1"/>
    <row r="422" customFormat="1" ht="12.75" customHeight="1"/>
    <row r="423" customFormat="1" ht="12.75" customHeight="1"/>
    <row r="424" customFormat="1" ht="12.75" customHeight="1"/>
    <row r="425" customFormat="1" ht="12.75" customHeight="1"/>
    <row r="426" customFormat="1" ht="12.75" customHeight="1"/>
    <row r="427" customFormat="1" ht="12.75" customHeight="1"/>
    <row r="428" customFormat="1" ht="12.75" customHeight="1"/>
    <row r="429" customFormat="1" ht="12.75" customHeight="1"/>
    <row r="430" customFormat="1" ht="12.75" customHeight="1"/>
    <row r="431" customFormat="1" ht="12.75" customHeight="1"/>
    <row r="432" customFormat="1" ht="12.75" customHeight="1"/>
    <row r="433" customFormat="1" ht="12.75" customHeight="1"/>
    <row r="434" customFormat="1" ht="12.75" customHeight="1"/>
    <row r="435" customFormat="1" ht="12.75" customHeight="1"/>
    <row r="436" customFormat="1" ht="12.75" customHeight="1"/>
    <row r="437" customFormat="1" ht="12.75" customHeight="1"/>
    <row r="438" customFormat="1" ht="12.75" customHeight="1"/>
    <row r="439" customFormat="1" ht="12.75" customHeight="1"/>
    <row r="440" customFormat="1" ht="12.75" customHeight="1"/>
    <row r="441" customFormat="1" ht="12.75" customHeight="1"/>
    <row r="442" customFormat="1" ht="12.75" customHeight="1"/>
    <row r="443" customFormat="1" ht="12.75" customHeight="1"/>
    <row r="444" customFormat="1" ht="12.75" customHeight="1"/>
    <row r="445" customFormat="1" ht="12.75" customHeight="1"/>
    <row r="446" customFormat="1" ht="12.75" customHeight="1"/>
    <row r="447" customFormat="1" ht="12.75" customHeight="1"/>
    <row r="448" customFormat="1" ht="12.75" customHeight="1"/>
    <row r="449" customFormat="1" ht="12.75" customHeight="1"/>
    <row r="450" customFormat="1" ht="12.75" customHeight="1"/>
    <row r="451" customFormat="1" ht="12.75" customHeight="1"/>
    <row r="452" customFormat="1" ht="12.75" customHeight="1"/>
    <row r="453" customFormat="1" ht="12.75" customHeight="1"/>
    <row r="454" customFormat="1" ht="12.75" customHeight="1"/>
    <row r="455" customFormat="1" ht="12.75" customHeight="1"/>
    <row r="456" customFormat="1" ht="12.75" customHeight="1"/>
    <row r="457" customFormat="1" ht="12.75" customHeight="1"/>
    <row r="458" customFormat="1" ht="12.75" customHeight="1"/>
    <row r="459" customFormat="1" ht="12.75" customHeight="1"/>
    <row r="460" customFormat="1" ht="12.75" customHeight="1"/>
    <row r="461" customFormat="1" ht="12.75" customHeight="1"/>
    <row r="462" customFormat="1" ht="12.75" customHeight="1"/>
    <row r="463" customFormat="1" ht="12.75" customHeight="1"/>
    <row r="464" customFormat="1" ht="12.75" customHeight="1"/>
    <row r="465" customFormat="1" ht="12.75" customHeight="1"/>
    <row r="466" customFormat="1" ht="12.75" customHeight="1"/>
    <row r="467" customFormat="1" ht="12.75" customHeight="1"/>
    <row r="468" customFormat="1" ht="12.75" customHeight="1"/>
    <row r="469" customFormat="1" ht="12.75" customHeight="1"/>
    <row r="470" customFormat="1" ht="12.75" customHeight="1"/>
    <row r="471" customFormat="1" ht="12.75" customHeight="1"/>
    <row r="472" customFormat="1" ht="12.75" customHeight="1"/>
    <row r="473" customFormat="1" ht="12.75" customHeight="1"/>
    <row r="474" customFormat="1" ht="12.75" customHeight="1"/>
    <row r="475" customFormat="1" ht="12.75" customHeight="1"/>
    <row r="476" customFormat="1" ht="12.75" customHeight="1"/>
    <row r="477" customFormat="1" ht="12.75" customHeight="1"/>
    <row r="478" customFormat="1" ht="12.75" customHeight="1"/>
    <row r="479" customFormat="1" ht="12.75" customHeight="1"/>
    <row r="480" customFormat="1" ht="12.75" customHeight="1"/>
    <row r="481" customFormat="1" ht="12.75" customHeight="1"/>
    <row r="482" customFormat="1" ht="12.75" customHeight="1"/>
    <row r="483" customFormat="1" ht="12.75" customHeight="1"/>
    <row r="484" customFormat="1" ht="12.75" customHeight="1"/>
    <row r="485" customFormat="1" ht="12.75" customHeight="1"/>
    <row r="486" customFormat="1" ht="12.75" customHeight="1"/>
    <row r="487" customFormat="1" ht="12.75" customHeight="1"/>
    <row r="488" customFormat="1" ht="12.75" customHeight="1"/>
    <row r="489" customFormat="1" ht="12.75" customHeight="1"/>
    <row r="490" customFormat="1" ht="12.75" customHeight="1"/>
    <row r="491" customFormat="1" ht="12.75" customHeight="1"/>
    <row r="492" customFormat="1" ht="12.75" customHeight="1"/>
    <row r="493" customFormat="1" ht="12.75" customHeight="1"/>
    <row r="494" customFormat="1" ht="12.75" customHeight="1"/>
    <row r="495" customFormat="1" ht="12.75" customHeight="1"/>
    <row r="496" customFormat="1" ht="12.75" customHeight="1"/>
    <row r="497" customFormat="1" ht="12.75" customHeight="1"/>
    <row r="498" customFormat="1" ht="12.75" customHeight="1"/>
    <row r="499" customFormat="1" ht="12.75" customHeight="1"/>
    <row r="500" customFormat="1" ht="12.75" customHeight="1"/>
    <row r="501" customFormat="1" ht="12.75" customHeight="1"/>
    <row r="502" customFormat="1" ht="12.75" customHeight="1"/>
    <row r="503" customFormat="1" ht="12.75" customHeight="1"/>
    <row r="504" customFormat="1" ht="12.75" customHeight="1"/>
    <row r="505" customFormat="1" ht="12.75" customHeight="1"/>
    <row r="506" customFormat="1" ht="12.75" customHeight="1"/>
    <row r="507" customFormat="1" ht="12.75" customHeight="1"/>
    <row r="508" customFormat="1" ht="12.75" customHeight="1"/>
    <row r="509" customFormat="1" ht="12.75" customHeight="1"/>
    <row r="510" customFormat="1" ht="12.75" customHeight="1"/>
    <row r="511" customFormat="1" ht="12.75" customHeight="1"/>
    <row r="512" customFormat="1" ht="12.75" customHeight="1"/>
    <row r="513" customFormat="1" ht="12.75" customHeight="1"/>
    <row r="514" customFormat="1" ht="12.75" customHeight="1"/>
    <row r="515" customFormat="1" ht="12.75" customHeight="1"/>
    <row r="516" customFormat="1" ht="12.75" customHeight="1"/>
    <row r="517" customFormat="1" ht="12.75" customHeight="1"/>
    <row r="518" customFormat="1" ht="12.75" customHeight="1"/>
    <row r="519" customFormat="1" ht="12.75" customHeight="1"/>
    <row r="520" customFormat="1" ht="12.75" customHeight="1"/>
    <row r="521" customFormat="1" ht="12.75" customHeight="1"/>
    <row r="522" customFormat="1" ht="12.75" customHeight="1"/>
    <row r="523" customFormat="1" ht="12.75" customHeight="1"/>
    <row r="524" customFormat="1" ht="12.75" customHeight="1"/>
    <row r="525" customFormat="1" ht="12.75" customHeight="1"/>
    <row r="526" customFormat="1" ht="12.75" customHeight="1"/>
    <row r="527" customFormat="1" ht="12.75" customHeight="1"/>
    <row r="528" customFormat="1" ht="12.75" customHeight="1"/>
    <row r="529" customFormat="1" ht="12.75" customHeight="1"/>
    <row r="530" customFormat="1" ht="12.75" customHeight="1"/>
    <row r="531" customFormat="1" ht="12.75" customHeight="1"/>
    <row r="532" customFormat="1" ht="12.75" customHeight="1"/>
    <row r="533" customFormat="1" ht="12.75" customHeight="1"/>
    <row r="534" customFormat="1" ht="12.75" customHeight="1"/>
    <row r="535" customFormat="1" ht="12.75" customHeight="1"/>
    <row r="536" customFormat="1" ht="12.75" customHeight="1"/>
    <row r="537" customFormat="1" ht="12.75" customHeight="1"/>
    <row r="538" customFormat="1" ht="12.75" customHeight="1"/>
    <row r="539" customFormat="1" ht="12.75" customHeight="1"/>
    <row r="540" customFormat="1" ht="12.75" customHeight="1"/>
    <row r="541" customFormat="1" ht="12.75" customHeight="1"/>
    <row r="542" customFormat="1" ht="12.75" customHeight="1"/>
    <row r="543" customFormat="1" ht="12.75" customHeight="1"/>
    <row r="544" customFormat="1" ht="12.75" customHeight="1"/>
    <row r="545" customFormat="1" ht="12.75" customHeight="1"/>
    <row r="546" customFormat="1" ht="12.75" customHeight="1"/>
    <row r="547" customFormat="1" ht="12.75" customHeight="1"/>
    <row r="548" customFormat="1" ht="12.75" customHeight="1"/>
    <row r="549" customFormat="1" ht="12.75" customHeight="1"/>
    <row r="550" customFormat="1" ht="12.75" customHeight="1"/>
    <row r="551" customFormat="1" ht="12.75" customHeight="1"/>
    <row r="552" customFormat="1" ht="12.75" customHeight="1"/>
    <row r="553" customFormat="1" ht="12.75" customHeight="1"/>
    <row r="554" customFormat="1" ht="12.75" customHeight="1"/>
    <row r="555" customFormat="1" ht="12.75" customHeight="1"/>
    <row r="556" customFormat="1" ht="12.75" customHeight="1"/>
    <row r="557" customFormat="1" ht="12.75" customHeight="1"/>
    <row r="558" customFormat="1" ht="12.75" customHeight="1"/>
    <row r="559" customFormat="1" ht="12.75" customHeight="1"/>
    <row r="560" customFormat="1" ht="12.75" customHeight="1"/>
    <row r="561" customFormat="1" ht="12.75" customHeight="1"/>
    <row r="562" customFormat="1" ht="12.75" customHeight="1"/>
    <row r="563" customFormat="1" ht="12.75" customHeight="1"/>
    <row r="564" customFormat="1" ht="12.75" customHeight="1"/>
    <row r="565" customFormat="1" ht="12.75" customHeight="1"/>
    <row r="566" customFormat="1" ht="12.75" customHeight="1"/>
    <row r="567" customFormat="1" ht="12.75" customHeight="1"/>
    <row r="568" customFormat="1" ht="12.75" customHeight="1"/>
    <row r="569" customFormat="1" ht="12.75" customHeight="1"/>
    <row r="570" customFormat="1" ht="12.75" customHeight="1"/>
    <row r="571" customFormat="1" ht="12.75" customHeight="1"/>
    <row r="572" customFormat="1" ht="12.75" customHeight="1"/>
    <row r="573" customFormat="1" ht="12.75" customHeight="1"/>
    <row r="574" customFormat="1" ht="12.75" customHeight="1"/>
    <row r="575" customFormat="1" ht="12.75" customHeight="1"/>
    <row r="576" customFormat="1" ht="12.75" customHeight="1"/>
    <row r="577" customFormat="1" ht="12.75" customHeight="1"/>
    <row r="578" customFormat="1" ht="12.75" customHeight="1"/>
    <row r="579" customFormat="1" ht="12.75" customHeight="1"/>
    <row r="580" customFormat="1" ht="12.75" customHeight="1"/>
    <row r="581" customFormat="1" ht="12.75" customHeight="1"/>
    <row r="582" customFormat="1" ht="12.75" customHeight="1"/>
    <row r="583" customFormat="1" ht="12.75" customHeight="1"/>
    <row r="584" customFormat="1" ht="12.75" customHeight="1"/>
    <row r="585" customFormat="1" ht="12.75" customHeight="1"/>
    <row r="586" customFormat="1" ht="12.75" customHeight="1"/>
    <row r="587" customFormat="1" ht="12.75" customHeight="1"/>
    <row r="588" customFormat="1" ht="12.75" customHeight="1"/>
    <row r="589" customFormat="1" ht="12.75" customHeight="1"/>
    <row r="590" customFormat="1" ht="12.75" customHeight="1"/>
    <row r="591" customFormat="1" ht="12.75" customHeight="1"/>
    <row r="592" customFormat="1" ht="12.75" customHeight="1"/>
    <row r="593" customFormat="1" ht="12.75" customHeight="1"/>
    <row r="594" customFormat="1" ht="12.75" customHeight="1"/>
    <row r="595" customFormat="1" ht="12.75" customHeight="1"/>
    <row r="596" customFormat="1" ht="12.75" customHeight="1"/>
    <row r="597" customFormat="1" ht="12.75" customHeight="1"/>
    <row r="598" customFormat="1" ht="12.75" customHeight="1"/>
    <row r="599" customFormat="1" ht="12.75" customHeight="1"/>
    <row r="600" customFormat="1" ht="12.75" customHeight="1"/>
    <row r="601" customFormat="1" ht="12.75" customHeight="1"/>
    <row r="602" customFormat="1" ht="12.75" customHeight="1"/>
    <row r="603" customFormat="1" ht="12.75" customHeight="1"/>
    <row r="604" customFormat="1" ht="12.75" customHeight="1"/>
    <row r="605" customFormat="1" ht="12.75" customHeight="1"/>
    <row r="606" customFormat="1" ht="12.75" customHeight="1"/>
    <row r="607" customFormat="1" ht="12.75" customHeight="1"/>
    <row r="608" customFormat="1" ht="12.75" customHeight="1"/>
    <row r="609" customFormat="1" ht="12.75" customHeight="1"/>
    <row r="610" customFormat="1" ht="12.75" customHeight="1"/>
    <row r="611" customFormat="1" ht="12.75" customHeight="1"/>
    <row r="612" customFormat="1" ht="12.75" customHeight="1"/>
    <row r="613" customFormat="1" ht="12.75" customHeight="1"/>
    <row r="614" customFormat="1" ht="12.75" customHeight="1"/>
    <row r="615" customFormat="1" ht="12.75" customHeight="1"/>
    <row r="616" customFormat="1" ht="12.75" customHeight="1"/>
    <row r="617" customFormat="1" ht="12.75" customHeight="1"/>
    <row r="618" customFormat="1" ht="12.75" customHeight="1"/>
    <row r="619" customFormat="1" ht="12.75" customHeight="1"/>
    <row r="620" customFormat="1" ht="12.75" customHeight="1"/>
    <row r="621" customFormat="1" ht="12.75" customHeight="1"/>
    <row r="622" customFormat="1" ht="12.75" customHeight="1"/>
    <row r="623" customFormat="1" ht="12.75" customHeight="1"/>
    <row r="624" customFormat="1" ht="12.75" customHeight="1"/>
    <row r="625" customFormat="1" ht="12.75" customHeight="1"/>
    <row r="626" customFormat="1" ht="12.75" customHeight="1"/>
    <row r="627" customFormat="1" ht="12.75" customHeight="1"/>
    <row r="628" customFormat="1" ht="12.75" customHeight="1"/>
    <row r="629" customFormat="1" ht="12.75" customHeight="1"/>
    <row r="630" customFormat="1" ht="12.75" customHeight="1"/>
    <row r="631" customFormat="1" ht="12.75" customHeight="1"/>
    <row r="632" customFormat="1" ht="12.75" customHeight="1"/>
    <row r="633" customFormat="1" ht="12.75" customHeight="1"/>
    <row r="634" customFormat="1" ht="12.75" customHeight="1"/>
    <row r="635" customFormat="1" ht="12.75" customHeight="1"/>
    <row r="636" customFormat="1" ht="12.75" customHeight="1"/>
    <row r="637" customFormat="1" ht="12.75" customHeight="1"/>
    <row r="638" customFormat="1" ht="12.75" customHeight="1"/>
    <row r="639" customFormat="1" ht="12.75" customHeight="1"/>
    <row r="640" customFormat="1" ht="12.75" customHeight="1"/>
    <row r="641" customFormat="1" ht="12.75" customHeight="1"/>
    <row r="642" customFormat="1" ht="12.75" customHeight="1"/>
    <row r="643" customFormat="1" ht="12.75" customHeight="1"/>
    <row r="644" customFormat="1" ht="12.75" customHeight="1"/>
    <row r="645" customFormat="1" ht="12.75" customHeight="1"/>
    <row r="646" customFormat="1" ht="12.75" customHeight="1"/>
    <row r="647" customFormat="1" ht="12.75" customHeight="1"/>
    <row r="648" customFormat="1" ht="12.75" customHeight="1"/>
    <row r="649" customFormat="1" ht="12.75" customHeight="1"/>
    <row r="650" customFormat="1" ht="12.75" customHeight="1"/>
    <row r="651" customFormat="1" ht="12.75" customHeight="1"/>
    <row r="652" customFormat="1" ht="12.75" customHeight="1"/>
    <row r="653" customFormat="1" ht="12.75" customHeight="1"/>
    <row r="654" customFormat="1" ht="12.75" customHeight="1"/>
    <row r="655" customFormat="1" ht="12.75" customHeight="1"/>
    <row r="656" customFormat="1" ht="12.75" customHeight="1"/>
    <row r="657" customFormat="1" ht="12.75" customHeight="1"/>
    <row r="658" customFormat="1" ht="12.75" customHeight="1"/>
    <row r="659" customFormat="1" ht="12.75" customHeight="1"/>
    <row r="660" customFormat="1" ht="12.75" customHeight="1"/>
    <row r="661" customFormat="1" ht="12.75" customHeight="1"/>
    <row r="662" customFormat="1" ht="12.75" customHeight="1"/>
    <row r="663" customFormat="1" ht="12.75" customHeight="1"/>
    <row r="664" customFormat="1" ht="12.75" customHeight="1"/>
    <row r="665" customFormat="1" ht="12.75" customHeight="1"/>
    <row r="666" customFormat="1" ht="12.75" customHeight="1"/>
    <row r="667" customFormat="1" ht="12.75" customHeight="1"/>
    <row r="668" customFormat="1" ht="12.75" customHeight="1"/>
    <row r="669" customFormat="1" ht="12.75" customHeight="1"/>
    <row r="670" customFormat="1" ht="12.75" customHeight="1"/>
    <row r="671" customFormat="1" ht="12.75" customHeight="1"/>
    <row r="672" customFormat="1" ht="12.75" customHeight="1"/>
    <row r="673" customFormat="1" ht="12.75" customHeight="1"/>
    <row r="674" customFormat="1" ht="12.75" customHeight="1"/>
    <row r="675" customFormat="1" ht="12.75" customHeight="1"/>
    <row r="676" customFormat="1" ht="12.75" customHeight="1"/>
    <row r="677" customFormat="1" ht="12.75" customHeight="1"/>
    <row r="678" customFormat="1" ht="12.75" customHeight="1"/>
    <row r="679" customFormat="1" ht="12.75" customHeight="1"/>
    <row r="680" customFormat="1" ht="12.75" customHeight="1"/>
    <row r="681" customFormat="1" ht="12.75" customHeight="1"/>
    <row r="682" customFormat="1" ht="12.75" customHeight="1"/>
    <row r="683" customFormat="1" ht="12.75" customHeight="1"/>
    <row r="684" customFormat="1" ht="12.75" customHeight="1"/>
    <row r="685" customFormat="1" ht="12.75" customHeight="1"/>
    <row r="686" customFormat="1" ht="12.75" customHeight="1"/>
    <row r="687" customFormat="1" ht="12.75" customHeight="1"/>
    <row r="688" customFormat="1" ht="12.75" customHeight="1"/>
    <row r="689" customFormat="1" ht="12.75" customHeight="1"/>
    <row r="690" customFormat="1" ht="12.75" customHeight="1"/>
    <row r="691" customFormat="1" ht="12.75" customHeight="1"/>
    <row r="692" customFormat="1" ht="12.75" customHeight="1"/>
    <row r="693" customFormat="1" ht="12.75" customHeight="1"/>
    <row r="694" customFormat="1" ht="12.75" customHeight="1"/>
    <row r="695" customFormat="1" ht="12.75" customHeight="1"/>
    <row r="696" customFormat="1" ht="12.75" customHeight="1"/>
    <row r="697" customFormat="1" ht="12.75" customHeight="1"/>
    <row r="698" customFormat="1" ht="12.75" customHeight="1"/>
    <row r="699" customFormat="1" ht="12.75" customHeight="1"/>
    <row r="700" customFormat="1" ht="12.75" customHeight="1"/>
    <row r="701" customFormat="1" ht="12.75" customHeight="1"/>
    <row r="702" customFormat="1" ht="12.75" customHeight="1"/>
    <row r="703" customFormat="1" ht="12.75" customHeight="1"/>
    <row r="704" customFormat="1" ht="12.75" customHeight="1"/>
    <row r="705" customFormat="1" ht="12.75" customHeight="1"/>
    <row r="706" customFormat="1" ht="12.75" customHeight="1"/>
    <row r="707" customFormat="1" ht="12.75" customHeight="1"/>
    <row r="708" customFormat="1" ht="12.75" customHeight="1"/>
    <row r="709" customFormat="1" ht="12.75" customHeight="1"/>
    <row r="710" customFormat="1" ht="12.75" customHeight="1"/>
    <row r="711" customFormat="1" ht="12.75" customHeight="1"/>
    <row r="712" customFormat="1" ht="12.75" customHeight="1"/>
    <row r="713" customFormat="1" ht="12.75" customHeight="1"/>
    <row r="714" customFormat="1" ht="12.75" customHeight="1"/>
    <row r="715" customFormat="1" ht="12.75" customHeight="1"/>
    <row r="716" customFormat="1" ht="12.75" customHeight="1"/>
    <row r="717" customFormat="1" ht="12.75" customHeight="1"/>
    <row r="718" customFormat="1" ht="12.75" customHeight="1"/>
    <row r="719" customFormat="1" ht="12.75" customHeight="1"/>
    <row r="720" customFormat="1" ht="12.75" customHeight="1"/>
    <row r="721" customFormat="1" ht="12.75" customHeight="1"/>
    <row r="722" customFormat="1" ht="12.75" customHeight="1"/>
    <row r="723" customFormat="1" ht="12.75" customHeight="1"/>
    <row r="724" customFormat="1" ht="12.75" customHeight="1"/>
    <row r="725" customFormat="1" ht="12.75" customHeight="1"/>
    <row r="726" customFormat="1" ht="12.75" customHeight="1"/>
    <row r="727" customFormat="1" ht="12.75" customHeight="1"/>
    <row r="728" customFormat="1" ht="12.75" customHeight="1"/>
    <row r="729" customFormat="1" ht="12.75" customHeight="1"/>
    <row r="730" customFormat="1" ht="12.75" customHeight="1"/>
    <row r="731" customFormat="1" ht="12.75" customHeight="1"/>
    <row r="732" customFormat="1" ht="12.75" customHeight="1"/>
    <row r="733" customFormat="1" ht="12.75" customHeight="1"/>
    <row r="734" customFormat="1" ht="12.75" customHeight="1"/>
    <row r="735" customFormat="1" ht="12.75" customHeight="1"/>
    <row r="736" customFormat="1" ht="12.75" customHeight="1"/>
    <row r="737" customFormat="1" ht="12.75" customHeight="1"/>
    <row r="738" customFormat="1" ht="12.75" customHeight="1"/>
    <row r="739" customFormat="1" ht="12.75" customHeight="1"/>
    <row r="740" customFormat="1" ht="12.75" customHeight="1"/>
    <row r="741" customFormat="1" ht="12.75" customHeight="1"/>
    <row r="742" customFormat="1" ht="12.75" customHeight="1"/>
    <row r="743" customFormat="1" ht="12.75" customHeight="1"/>
    <row r="744" customFormat="1" ht="12.75" customHeight="1"/>
    <row r="745" customFormat="1" ht="12.75" customHeight="1"/>
    <row r="746" customFormat="1" ht="12.75" customHeight="1"/>
    <row r="747" customFormat="1" ht="12.75" customHeight="1"/>
    <row r="748" customFormat="1" ht="12.75" customHeight="1"/>
    <row r="749" customFormat="1" ht="12.75" customHeight="1"/>
    <row r="750" customFormat="1" ht="12.75" customHeight="1"/>
    <row r="751" customFormat="1" ht="12.75" customHeight="1"/>
    <row r="752" customFormat="1" ht="12.75" customHeight="1"/>
    <row r="753" customFormat="1" ht="12.75" customHeight="1"/>
    <row r="754" customFormat="1" ht="12.75" customHeight="1"/>
    <row r="755" customFormat="1" ht="12.75" customHeight="1"/>
    <row r="756" customFormat="1" ht="12.75" customHeight="1"/>
    <row r="757" customFormat="1" ht="12.75" customHeight="1"/>
    <row r="758" customFormat="1" ht="12.75" customHeight="1"/>
    <row r="759" customFormat="1" ht="12.75" customHeight="1"/>
    <row r="760" customFormat="1" ht="12.75" customHeight="1"/>
    <row r="761" customFormat="1" ht="12.75" customHeight="1"/>
    <row r="762" customFormat="1" ht="12.75" customHeight="1"/>
    <row r="763" customFormat="1" ht="12.75" customHeight="1"/>
    <row r="764" customFormat="1" ht="12.75" customHeight="1"/>
    <row r="765" customFormat="1" ht="12.75" customHeight="1"/>
    <row r="766" customFormat="1" ht="12.75" customHeight="1"/>
    <row r="767" customFormat="1" ht="12.75" customHeight="1"/>
    <row r="768" customFormat="1" ht="12.75" customHeight="1"/>
    <row r="769" customFormat="1" ht="12.75" customHeight="1"/>
    <row r="770" customFormat="1" ht="12.75" customHeight="1"/>
    <row r="771" customFormat="1" ht="12.75" customHeight="1"/>
    <row r="772" customFormat="1" ht="12.75" customHeight="1"/>
    <row r="773" customFormat="1" ht="12.75" customHeight="1"/>
    <row r="774" customFormat="1" ht="12.75" customHeight="1"/>
    <row r="775" customFormat="1" ht="12.75" customHeight="1"/>
    <row r="776" customFormat="1" ht="12.75" customHeight="1"/>
    <row r="777" customFormat="1" ht="12.75" customHeight="1"/>
    <row r="778" customFormat="1" ht="12.75" customHeight="1"/>
    <row r="779" customFormat="1" ht="12.75" customHeight="1"/>
    <row r="780" customFormat="1" ht="12.75" customHeight="1"/>
    <row r="781" customFormat="1" ht="12.75" customHeight="1"/>
    <row r="782" customFormat="1" ht="12.75" customHeight="1"/>
    <row r="783" customFormat="1" ht="12.75" customHeight="1"/>
    <row r="784" customFormat="1" ht="12.75" customHeight="1"/>
    <row r="785" customFormat="1" ht="12.75" customHeight="1"/>
    <row r="786" customFormat="1" ht="12.75" customHeight="1"/>
    <row r="787" customFormat="1" ht="12.75" customHeight="1"/>
    <row r="788" customFormat="1" ht="12.75" customHeight="1"/>
    <row r="789" customFormat="1" ht="12.75" customHeight="1"/>
    <row r="790" customFormat="1" ht="12.75" customHeight="1"/>
    <row r="791" customFormat="1" ht="12.75" customHeight="1"/>
    <row r="792" customFormat="1" ht="12.75" customHeight="1"/>
    <row r="793" customFormat="1" ht="12.75" customHeight="1"/>
    <row r="794" customFormat="1" ht="12.75" customHeight="1"/>
    <row r="795" customFormat="1" ht="12.75" customHeight="1"/>
    <row r="796" customFormat="1" ht="12.75" customHeight="1"/>
    <row r="797" customFormat="1" ht="12.75" customHeight="1"/>
    <row r="798" customFormat="1" ht="12.75" customHeight="1"/>
    <row r="799" customFormat="1" ht="12.75" customHeight="1"/>
    <row r="800" customFormat="1" ht="12.75" customHeight="1"/>
    <row r="801" customFormat="1" ht="12.75" customHeight="1"/>
    <row r="802" customFormat="1" ht="12.75" customHeight="1"/>
    <row r="803" customFormat="1" ht="12.75" customHeight="1"/>
    <row r="804" customFormat="1" ht="12.75" customHeight="1"/>
    <row r="805" customFormat="1" ht="12.75" customHeight="1"/>
    <row r="806" customFormat="1" ht="12.75" customHeight="1"/>
    <row r="807" customFormat="1" ht="12.75" customHeight="1"/>
    <row r="808" customFormat="1" ht="12.75" customHeight="1"/>
    <row r="809" customFormat="1" ht="12.75" customHeight="1"/>
    <row r="810" customFormat="1" ht="12.75" customHeight="1"/>
    <row r="811" customFormat="1" ht="12.75" customHeight="1"/>
    <row r="812" customFormat="1" ht="12.75" customHeight="1"/>
    <row r="813" customFormat="1" ht="12.75" customHeight="1"/>
    <row r="814" customFormat="1" ht="12.75" customHeight="1"/>
    <row r="815" customFormat="1" ht="12.75" customHeight="1"/>
    <row r="816" customFormat="1" ht="12.75" customHeight="1"/>
    <row r="817" customFormat="1" ht="12.75" customHeight="1"/>
    <row r="818" customFormat="1" ht="12.75" customHeight="1"/>
    <row r="819" customFormat="1" ht="12.75" customHeight="1"/>
    <row r="820" customFormat="1" ht="12.75" customHeight="1"/>
    <row r="821" customFormat="1" ht="12.75" customHeight="1"/>
    <row r="822" customFormat="1" ht="12.75" customHeight="1"/>
    <row r="823" customFormat="1" ht="12.75" customHeight="1"/>
    <row r="824" customFormat="1" ht="12.75" customHeight="1"/>
    <row r="825" customFormat="1" ht="12.75" customHeight="1"/>
    <row r="826" customFormat="1" ht="12.75" customHeight="1"/>
    <row r="827" customFormat="1" ht="12.75" customHeight="1"/>
    <row r="828" customFormat="1" ht="12.75" customHeight="1"/>
    <row r="829" customFormat="1" ht="12.75" customHeight="1"/>
    <row r="830" customFormat="1" ht="12.75" customHeight="1"/>
    <row r="831" customFormat="1" ht="12.75" customHeight="1"/>
    <row r="832" customFormat="1" ht="12.75" customHeight="1"/>
    <row r="833" customFormat="1" ht="12.75" customHeight="1"/>
    <row r="834" customFormat="1" ht="12.75" customHeight="1"/>
    <row r="835" customFormat="1" ht="12.75" customHeight="1"/>
    <row r="836" customFormat="1" ht="12.75" customHeight="1"/>
    <row r="837" customFormat="1" ht="12.75" customHeight="1"/>
    <row r="838" customFormat="1" ht="12.75" customHeight="1"/>
    <row r="839" customFormat="1" ht="12.75" customHeight="1"/>
    <row r="840" customFormat="1" ht="12.75" customHeight="1"/>
    <row r="841" customFormat="1" ht="12.75" customHeight="1"/>
    <row r="842" customFormat="1" ht="12.75" customHeight="1"/>
    <row r="843" customFormat="1" ht="12.75" customHeight="1"/>
    <row r="844" customFormat="1" ht="12.75" customHeight="1"/>
    <row r="845" customFormat="1" ht="12.75" customHeight="1"/>
    <row r="846" customFormat="1" ht="12.75" customHeight="1"/>
    <row r="847" customFormat="1" ht="12.75" customHeight="1"/>
    <row r="848" customFormat="1" ht="12.75" customHeight="1"/>
    <row r="849" customFormat="1" ht="12.75" customHeight="1"/>
    <row r="850" customFormat="1" ht="12.75" customHeight="1"/>
    <row r="851" customFormat="1" ht="12.75" customHeight="1"/>
    <row r="852" customFormat="1" ht="12.75" customHeight="1"/>
    <row r="853" customFormat="1" ht="12.75" customHeight="1"/>
    <row r="854" customFormat="1" ht="12.75" customHeight="1"/>
    <row r="855" customFormat="1" ht="12.75" customHeight="1"/>
    <row r="856" customFormat="1" ht="12.75" customHeight="1"/>
    <row r="857" customFormat="1" ht="12.75" customHeight="1"/>
    <row r="858" customFormat="1" ht="12.75" customHeight="1"/>
    <row r="859" customFormat="1" ht="12.75" customHeight="1"/>
    <row r="860" customFormat="1" ht="12.75" customHeight="1"/>
    <row r="861" customFormat="1" ht="12.75" customHeight="1"/>
    <row r="862" customFormat="1" ht="12.75" customHeight="1"/>
    <row r="863" customFormat="1" ht="12.75" customHeight="1"/>
    <row r="864" customFormat="1" ht="12.75" customHeight="1"/>
    <row r="865" customFormat="1" ht="12.75" customHeight="1"/>
    <row r="866" customFormat="1" ht="12.75" customHeight="1"/>
    <row r="867" customFormat="1" ht="12.75" customHeight="1"/>
    <row r="868" customFormat="1" ht="12.75" customHeight="1"/>
    <row r="869" customFormat="1" ht="12.75" customHeight="1"/>
    <row r="870" customFormat="1" ht="12.75" customHeight="1"/>
    <row r="871" customFormat="1" ht="12.75" customHeight="1"/>
    <row r="872" customFormat="1" ht="12.75" customHeight="1"/>
    <row r="873" customFormat="1" ht="12.75" customHeight="1"/>
    <row r="874" customFormat="1" ht="12.75" customHeight="1"/>
    <row r="875" customFormat="1" ht="12.75" customHeight="1"/>
    <row r="876" customFormat="1" ht="12.75" customHeight="1"/>
    <row r="877" customFormat="1" ht="12.75" customHeight="1"/>
    <row r="878" customFormat="1" ht="12.75" customHeight="1"/>
    <row r="879" customFormat="1" ht="12.75" customHeight="1"/>
    <row r="880" customFormat="1" ht="12.75" customHeight="1"/>
    <row r="881" customFormat="1" ht="12.75" customHeight="1"/>
    <row r="882" customFormat="1" ht="12.75" customHeight="1"/>
    <row r="883" customFormat="1" ht="12.75" customHeight="1"/>
    <row r="884" customFormat="1" ht="12.75" customHeight="1"/>
    <row r="885" customFormat="1" ht="12.75" customHeight="1"/>
    <row r="886" customFormat="1" ht="12.75" customHeight="1"/>
    <row r="887" customFormat="1" ht="12.75" customHeight="1"/>
    <row r="888" customFormat="1" ht="12.75" customHeight="1"/>
    <row r="889" customFormat="1" ht="12.75" customHeight="1"/>
    <row r="890" customFormat="1" ht="12.75" customHeight="1"/>
    <row r="891" customFormat="1" ht="12.75" customHeight="1"/>
    <row r="892" customFormat="1" ht="12.75" customHeight="1"/>
    <row r="893" customFormat="1" ht="12.75" customHeight="1"/>
    <row r="894" customFormat="1" ht="12.75" customHeight="1"/>
    <row r="895" customFormat="1" ht="12.75" customHeight="1"/>
    <row r="896" customFormat="1" ht="12.75" customHeight="1"/>
    <row r="897" customFormat="1" ht="12.75" customHeight="1"/>
    <row r="898" customFormat="1" ht="12.75" customHeight="1"/>
    <row r="899" customFormat="1" ht="12.75" customHeight="1"/>
    <row r="900" customFormat="1" ht="12.75" customHeight="1"/>
    <row r="901" customFormat="1" ht="12.75" customHeight="1"/>
    <row r="902" customFormat="1" ht="12.75" customHeight="1"/>
    <row r="903" customFormat="1" ht="12.75" customHeight="1"/>
    <row r="904" customFormat="1" ht="12.75" customHeight="1"/>
    <row r="905" customFormat="1" ht="12.75" customHeight="1"/>
    <row r="906" customFormat="1" ht="12.75" customHeight="1"/>
    <row r="907" customFormat="1" ht="12.75" customHeight="1"/>
    <row r="908" customFormat="1" ht="12.75" customHeight="1"/>
    <row r="909" customFormat="1" ht="12.75" customHeight="1"/>
    <row r="910" customFormat="1" ht="12.75" customHeight="1"/>
    <row r="911" customFormat="1" ht="12.75" customHeight="1"/>
    <row r="912" customFormat="1" ht="12.75" customHeight="1"/>
    <row r="913" customFormat="1" ht="12.75" customHeight="1"/>
    <row r="914" customFormat="1" ht="12.75" customHeight="1"/>
    <row r="915" customFormat="1" ht="12.75" customHeight="1"/>
    <row r="916" customFormat="1" ht="12.75" customHeight="1"/>
    <row r="917" customFormat="1" ht="12.75" customHeight="1"/>
    <row r="918" customFormat="1" ht="12.75" customHeight="1"/>
    <row r="919" customFormat="1" ht="12.75" customHeight="1"/>
    <row r="920" customFormat="1" ht="12.75" customHeight="1"/>
    <row r="921" customFormat="1" ht="12.75" customHeight="1"/>
    <row r="922" customFormat="1" ht="12.75" customHeight="1"/>
    <row r="923" customFormat="1" ht="12.75" customHeight="1"/>
    <row r="924" customFormat="1" ht="12.75" customHeight="1"/>
    <row r="925" customFormat="1" ht="12.75" customHeight="1"/>
    <row r="926" customFormat="1" ht="12.75" customHeight="1"/>
    <row r="927" customFormat="1" ht="12.75" customHeight="1"/>
    <row r="928" customFormat="1" ht="12.75" customHeight="1"/>
    <row r="929" customFormat="1" ht="12.75" customHeight="1"/>
    <row r="930" customFormat="1" ht="12.75" customHeight="1"/>
    <row r="931" customFormat="1" ht="12.75" customHeight="1"/>
    <row r="932" customFormat="1" ht="12.75" customHeight="1"/>
    <row r="933" customFormat="1" ht="12.75" customHeight="1"/>
    <row r="934" customFormat="1" ht="12.75" customHeight="1"/>
    <row r="935" customFormat="1" ht="12.75" customHeight="1"/>
    <row r="936" customFormat="1" ht="12.75" customHeight="1"/>
    <row r="937" customFormat="1" ht="12.75" customHeight="1"/>
    <row r="938" customFormat="1" ht="12.75" customHeight="1"/>
    <row r="939" customFormat="1" ht="12.75" customHeight="1"/>
    <row r="940" customFormat="1" ht="12.75" customHeight="1"/>
    <row r="941" customFormat="1" ht="12.75" customHeight="1"/>
    <row r="942" customFormat="1" ht="12.75" customHeight="1"/>
    <row r="943" customFormat="1" ht="12.75" customHeight="1"/>
    <row r="944" customFormat="1" ht="12.75" customHeight="1"/>
    <row r="945" customFormat="1" ht="12.75" customHeight="1"/>
    <row r="946" customFormat="1" ht="12.75" customHeight="1"/>
    <row r="947" customFormat="1" ht="12.75" customHeight="1"/>
    <row r="948" customFormat="1" ht="12.75" customHeight="1"/>
    <row r="949" customFormat="1" ht="12.75" customHeight="1"/>
    <row r="950" customFormat="1" ht="12.75" customHeight="1"/>
    <row r="951" customFormat="1" ht="12.75" customHeight="1"/>
    <row r="952" customFormat="1" ht="12.75" customHeight="1"/>
    <row r="953" customFormat="1" ht="12.75" customHeight="1"/>
    <row r="954" customFormat="1" ht="12.75" customHeight="1"/>
    <row r="955" customFormat="1" ht="12.75" customHeight="1"/>
    <row r="956" customFormat="1" ht="12.75" customHeight="1"/>
    <row r="957" customFormat="1" ht="12.75" customHeight="1"/>
    <row r="958" customFormat="1" ht="12.75" customHeight="1"/>
    <row r="959" customFormat="1" ht="12.75" customHeight="1"/>
    <row r="960" customFormat="1" ht="12.75" customHeight="1"/>
    <row r="961" customFormat="1" ht="12.75" customHeight="1"/>
    <row r="962" customFormat="1" ht="12.75" customHeight="1"/>
    <row r="963" customFormat="1" ht="12.75" customHeight="1"/>
    <row r="964" customFormat="1" ht="12.75" customHeight="1"/>
    <row r="965" customFormat="1" ht="12.75" customHeight="1"/>
    <row r="966" customFormat="1" ht="12.75" customHeight="1"/>
    <row r="967" customFormat="1" ht="12.75" customHeight="1"/>
    <row r="968" customFormat="1" ht="12.75" customHeight="1"/>
    <row r="969" customFormat="1" ht="12.75" customHeight="1"/>
    <row r="970" customFormat="1" ht="12.75" customHeight="1"/>
    <row r="971" customFormat="1" ht="12.75" customHeight="1"/>
    <row r="972" customFormat="1" ht="12.75" customHeight="1"/>
    <row r="973" customFormat="1" ht="12.75" customHeight="1"/>
    <row r="974" customFormat="1" ht="12.75" customHeight="1"/>
    <row r="975" customFormat="1" ht="12.75" customHeight="1"/>
    <row r="976" customFormat="1" ht="12.75" customHeight="1"/>
    <row r="977" customFormat="1" ht="12.75" customHeight="1"/>
    <row r="978" customFormat="1" ht="12.75" customHeight="1"/>
    <row r="979" customFormat="1" ht="12.75" customHeight="1"/>
    <row r="980" customFormat="1" ht="12.75" customHeight="1"/>
    <row r="981" customFormat="1" ht="12.75" customHeight="1"/>
    <row r="982" customFormat="1" ht="12.75" customHeight="1"/>
    <row r="983" customFormat="1" ht="12.75" customHeight="1"/>
    <row r="984" customFormat="1" ht="12.75" customHeight="1"/>
    <row r="985" customFormat="1" ht="12.75" customHeight="1"/>
    <row r="986" customFormat="1" ht="12.75" customHeight="1"/>
    <row r="987" customFormat="1" ht="12.75" customHeight="1"/>
    <row r="988" customFormat="1" ht="12.75" customHeight="1"/>
    <row r="989" customFormat="1" ht="12.75" customHeight="1"/>
    <row r="990" customFormat="1" ht="12.75" customHeight="1"/>
    <row r="991" customFormat="1" ht="12.75" customHeight="1"/>
    <row r="992" customFormat="1" ht="12.75" customHeight="1"/>
    <row r="993" customFormat="1" ht="12.75" customHeight="1"/>
    <row r="994" customFormat="1" ht="12.75" customHeight="1"/>
    <row r="995" customFormat="1" ht="12.75" customHeight="1"/>
    <row r="996" customFormat="1" ht="12.75" customHeight="1"/>
    <row r="997" customFormat="1" ht="12.75" customHeight="1"/>
    <row r="998" customFormat="1" ht="12.75" customHeight="1"/>
    <row r="999" customFormat="1" ht="12.75" customHeight="1"/>
    <row r="1000" customFormat="1" ht="12.75" customHeight="1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9925-78E9-4400-BB3F-5478D2C8AC6D}">
  <dimension ref="A4:J14"/>
  <sheetViews>
    <sheetView workbookViewId="0">
      <selection activeCell="F28" sqref="F28"/>
    </sheetView>
  </sheetViews>
  <sheetFormatPr defaultRowHeight="13.2"/>
  <cols>
    <col min="1" max="1" width="9.77734375" customWidth="1"/>
    <col min="3" max="3" width="16.5546875" customWidth="1"/>
    <col min="4" max="4" width="17.88671875" customWidth="1"/>
    <col min="5" max="5" width="18.88671875" customWidth="1"/>
    <col min="9" max="9" width="7.21875" customWidth="1"/>
    <col min="10" max="10" width="7" customWidth="1"/>
  </cols>
  <sheetData>
    <row r="4" spans="1:10">
      <c r="A4" s="48" t="s">
        <v>62</v>
      </c>
    </row>
    <row r="10" spans="1:10" s="49" customFormat="1">
      <c r="A10" s="51"/>
      <c r="B10" s="52" t="s">
        <v>66</v>
      </c>
      <c r="C10" s="52" t="s">
        <v>67</v>
      </c>
      <c r="D10" s="52" t="s">
        <v>68</v>
      </c>
      <c r="E10" s="52" t="s">
        <v>69</v>
      </c>
      <c r="F10" s="52" t="s">
        <v>70</v>
      </c>
      <c r="G10" s="52" t="s">
        <v>75</v>
      </c>
      <c r="H10" s="52" t="s">
        <v>71</v>
      </c>
      <c r="I10" s="154" t="s">
        <v>72</v>
      </c>
      <c r="J10" s="155"/>
    </row>
    <row r="11" spans="1:10">
      <c r="A11" s="53"/>
      <c r="B11" s="54"/>
      <c r="C11" s="54"/>
      <c r="D11" s="54"/>
      <c r="E11" s="54"/>
      <c r="F11" s="54"/>
      <c r="G11" s="54"/>
      <c r="H11" s="54"/>
      <c r="I11" s="54" t="s">
        <v>73</v>
      </c>
      <c r="J11" s="55" t="s">
        <v>74</v>
      </c>
    </row>
    <row r="12" spans="1:10">
      <c r="A12" s="56" t="s">
        <v>63</v>
      </c>
      <c r="B12" s="50">
        <v>13.9</v>
      </c>
      <c r="C12" s="50">
        <v>2</v>
      </c>
      <c r="D12" s="50">
        <v>3.3</v>
      </c>
      <c r="E12" s="50">
        <v>2.7</v>
      </c>
      <c r="F12" s="50">
        <v>2.5</v>
      </c>
      <c r="G12" s="50">
        <v>1.7</v>
      </c>
      <c r="H12" s="50">
        <v>0.63</v>
      </c>
      <c r="I12" s="50">
        <v>150.69999999999999</v>
      </c>
      <c r="J12" s="57">
        <v>124.8</v>
      </c>
    </row>
    <row r="13" spans="1:10">
      <c r="A13" s="58" t="s">
        <v>64</v>
      </c>
      <c r="B13" s="59">
        <v>5.4</v>
      </c>
      <c r="C13" s="59">
        <v>0.97</v>
      </c>
      <c r="D13" s="59">
        <v>87.97</v>
      </c>
      <c r="E13" s="59">
        <v>25.2</v>
      </c>
      <c r="F13" s="59">
        <v>45.88</v>
      </c>
      <c r="G13" s="59">
        <v>42.04</v>
      </c>
      <c r="H13" s="59">
        <v>1.7</v>
      </c>
      <c r="I13" s="59">
        <v>660.61</v>
      </c>
      <c r="J13" s="60">
        <v>2689</v>
      </c>
    </row>
    <row r="14" spans="1:10">
      <c r="A14" s="61" t="s">
        <v>65</v>
      </c>
      <c r="B14" s="62">
        <f>B12+B13</f>
        <v>19.3</v>
      </c>
      <c r="C14" s="62">
        <f t="shared" ref="C14:J14" si="0">C12+C13</f>
        <v>2.9699999999999998</v>
      </c>
      <c r="D14" s="62">
        <f t="shared" si="0"/>
        <v>91.27</v>
      </c>
      <c r="E14" s="62">
        <f t="shared" si="0"/>
        <v>27.9</v>
      </c>
      <c r="F14" s="62">
        <f t="shared" si="0"/>
        <v>48.38</v>
      </c>
      <c r="G14" s="62">
        <f t="shared" si="0"/>
        <v>43.74</v>
      </c>
      <c r="H14" s="62">
        <f t="shared" si="0"/>
        <v>2.33</v>
      </c>
      <c r="I14" s="62">
        <f t="shared" si="0"/>
        <v>811.31</v>
      </c>
      <c r="J14" s="63">
        <f t="shared" si="0"/>
        <v>2813.8</v>
      </c>
    </row>
  </sheetData>
  <mergeCells count="1">
    <mergeCell ref="I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BFD71-A89E-43C5-B1E6-8750AEAF088D}">
  <dimension ref="A1:W24"/>
  <sheetViews>
    <sheetView zoomScale="90" zoomScaleNormal="90" workbookViewId="0">
      <selection activeCell="N26" sqref="N26"/>
    </sheetView>
  </sheetViews>
  <sheetFormatPr defaultRowHeight="13.8"/>
  <cols>
    <col min="1" max="1" width="17.77734375" style="65" customWidth="1"/>
    <col min="2" max="2" width="7.21875" style="65" customWidth="1"/>
    <col min="3" max="3" width="7.5546875" style="65" customWidth="1"/>
    <col min="4" max="4" width="8.21875" style="65" customWidth="1"/>
    <col min="5" max="5" width="10.21875" style="65" customWidth="1"/>
    <col min="6" max="7" width="6.21875" style="65" customWidth="1"/>
    <col min="8" max="8" width="4.77734375" style="65" customWidth="1"/>
    <col min="9" max="9" width="8.88671875" style="65"/>
    <col min="10" max="10" width="7.77734375" style="65" customWidth="1"/>
    <col min="11" max="11" width="10" style="65" customWidth="1"/>
    <col min="12" max="12" width="7.77734375" style="65" customWidth="1"/>
    <col min="13" max="13" width="5.77734375" style="65" customWidth="1"/>
    <col min="14" max="14" width="5.21875" style="65" customWidth="1"/>
    <col min="15" max="15" width="8.88671875" style="65"/>
    <col min="16" max="16" width="7.21875" style="65" customWidth="1"/>
    <col min="17" max="17" width="5.77734375" style="65" customWidth="1"/>
    <col min="18" max="18" width="7.44140625" style="65" customWidth="1"/>
    <col min="19" max="16384" width="8.88671875" style="65"/>
  </cols>
  <sheetData>
    <row r="1" spans="1:23">
      <c r="A1" s="65" t="s">
        <v>107</v>
      </c>
      <c r="B1" s="65" t="s">
        <v>106</v>
      </c>
    </row>
    <row r="4" spans="1:23">
      <c r="A4" s="157" t="s">
        <v>105</v>
      </c>
      <c r="B4" s="157" t="s">
        <v>104</v>
      </c>
      <c r="C4" s="157" t="s">
        <v>103</v>
      </c>
      <c r="D4" s="157" t="s">
        <v>102</v>
      </c>
      <c r="E4" s="156" t="s">
        <v>101</v>
      </c>
      <c r="F4" s="156"/>
      <c r="G4" s="156" t="s">
        <v>100</v>
      </c>
      <c r="H4" s="156"/>
      <c r="I4" s="156" t="s">
        <v>99</v>
      </c>
      <c r="J4" s="156"/>
      <c r="K4" s="156" t="s">
        <v>98</v>
      </c>
      <c r="L4" s="156"/>
      <c r="M4" s="156" t="s">
        <v>97</v>
      </c>
      <c r="N4" s="156"/>
      <c r="O4" s="156" t="s">
        <v>96</v>
      </c>
      <c r="P4" s="156"/>
      <c r="Q4" s="156" t="s">
        <v>71</v>
      </c>
      <c r="R4" s="156"/>
      <c r="S4" s="156" t="s">
        <v>95</v>
      </c>
      <c r="T4" s="156"/>
      <c r="U4" s="156" t="s">
        <v>95</v>
      </c>
      <c r="V4" s="156"/>
    </row>
    <row r="5" spans="1:23">
      <c r="A5" s="158"/>
      <c r="B5" s="158"/>
      <c r="C5" s="158"/>
      <c r="D5" s="158"/>
      <c r="E5" s="71" t="s">
        <v>92</v>
      </c>
      <c r="F5" s="71" t="s">
        <v>94</v>
      </c>
      <c r="G5" s="71" t="s">
        <v>92</v>
      </c>
      <c r="H5" s="71" t="s">
        <v>94</v>
      </c>
      <c r="I5" s="71" t="s">
        <v>92</v>
      </c>
      <c r="J5" s="71" t="s">
        <v>94</v>
      </c>
      <c r="K5" s="71" t="s">
        <v>92</v>
      </c>
      <c r="L5" s="71" t="s">
        <v>94</v>
      </c>
      <c r="M5" s="71" t="s">
        <v>92</v>
      </c>
      <c r="N5" s="71" t="s">
        <v>94</v>
      </c>
      <c r="O5" s="71" t="s">
        <v>92</v>
      </c>
      <c r="P5" s="71" t="s">
        <v>94</v>
      </c>
      <c r="Q5" s="71" t="s">
        <v>92</v>
      </c>
      <c r="R5" s="71" t="s">
        <v>94</v>
      </c>
      <c r="S5" s="71" t="s">
        <v>92</v>
      </c>
      <c r="T5" s="71" t="s">
        <v>93</v>
      </c>
      <c r="U5" s="71" t="s">
        <v>92</v>
      </c>
      <c r="V5" s="71" t="s">
        <v>91</v>
      </c>
    </row>
    <row r="6" spans="1:23">
      <c r="A6" s="65" t="s">
        <v>39</v>
      </c>
      <c r="C6" s="68"/>
      <c r="D6" s="68">
        <v>30</v>
      </c>
      <c r="E6" s="68">
        <v>0.3</v>
      </c>
      <c r="F6" s="68">
        <v>0</v>
      </c>
      <c r="G6" s="68"/>
      <c r="H6" s="68">
        <v>0</v>
      </c>
      <c r="I6" s="68">
        <v>2.9</v>
      </c>
      <c r="J6" s="68">
        <v>3.1</v>
      </c>
      <c r="K6" s="68">
        <v>2.2000000000000002</v>
      </c>
      <c r="L6" s="68">
        <v>2.2000000000000002</v>
      </c>
      <c r="M6" s="68">
        <v>2.4</v>
      </c>
      <c r="N6" s="68">
        <v>1.3</v>
      </c>
      <c r="O6" s="68">
        <v>1.8</v>
      </c>
      <c r="P6" s="68">
        <v>0.9</v>
      </c>
      <c r="Q6" s="68">
        <v>0</v>
      </c>
      <c r="R6" s="68">
        <v>0</v>
      </c>
      <c r="S6" s="68">
        <v>26</v>
      </c>
      <c r="T6" s="68">
        <v>20</v>
      </c>
      <c r="U6" s="68">
        <v>110</v>
      </c>
      <c r="V6" s="68">
        <v>86</v>
      </c>
      <c r="W6" s="68"/>
    </row>
    <row r="7" spans="1:23">
      <c r="A7" s="65" t="s">
        <v>33</v>
      </c>
      <c r="C7" s="68"/>
      <c r="D7" s="68">
        <v>27</v>
      </c>
      <c r="E7" s="68">
        <v>99.9</v>
      </c>
      <c r="F7" s="68">
        <f>(E7*D7)/100</f>
        <v>26.973000000000003</v>
      </c>
      <c r="G7" s="68">
        <v>14.4</v>
      </c>
      <c r="H7" s="68">
        <f>(G7*D7)/100</f>
        <v>3.8879999999999999</v>
      </c>
      <c r="I7" s="68">
        <v>0</v>
      </c>
      <c r="J7" s="68">
        <f>(I7*D7)/100</f>
        <v>0</v>
      </c>
      <c r="K7" s="68">
        <v>0</v>
      </c>
      <c r="L7" s="68">
        <f>(K7*D7)/100</f>
        <v>0</v>
      </c>
      <c r="M7" s="68">
        <v>0</v>
      </c>
      <c r="N7" s="68">
        <f t="shared" ref="N7:N14" si="0">(M7*D7)/100</f>
        <v>0</v>
      </c>
      <c r="O7" s="68">
        <v>0</v>
      </c>
      <c r="P7" s="68">
        <f t="shared" ref="P7:P14" si="1">(O7*D7)/100</f>
        <v>0</v>
      </c>
      <c r="Q7" s="68">
        <v>0</v>
      </c>
      <c r="R7" s="68">
        <f t="shared" ref="R7:R14" si="2">(Q7*D7)/100</f>
        <v>0</v>
      </c>
      <c r="S7" s="68">
        <v>899</v>
      </c>
      <c r="T7" s="68">
        <f t="shared" ref="T7:T14" si="3">(S7*D7)/100</f>
        <v>242.73</v>
      </c>
      <c r="U7" s="68">
        <v>3.7</v>
      </c>
      <c r="V7" s="68">
        <f t="shared" ref="V7:V14" si="4">(U7*D7)/100</f>
        <v>0.99900000000000011</v>
      </c>
    </row>
    <row r="8" spans="1:23">
      <c r="A8" s="65" t="s">
        <v>90</v>
      </c>
      <c r="C8" s="68"/>
      <c r="D8" s="68">
        <v>30</v>
      </c>
      <c r="E8" s="68">
        <v>0.4</v>
      </c>
      <c r="F8" s="68">
        <f t="shared" ref="F8:F14" si="5">(D8*E8)/100</f>
        <v>0.12</v>
      </c>
      <c r="G8" s="68">
        <v>0</v>
      </c>
      <c r="H8" s="68">
        <f t="shared" ref="H8:H14" si="6">(D8*G8)/100</f>
        <v>0</v>
      </c>
      <c r="I8" s="68">
        <v>3</v>
      </c>
      <c r="J8" s="68">
        <f t="shared" ref="J8:J14" si="7">(D8*I8)/100</f>
        <v>0.9</v>
      </c>
      <c r="K8" s="68">
        <v>2.9</v>
      </c>
      <c r="L8" s="68">
        <f t="shared" ref="L8:L14" si="8">(D8*K8)/100</f>
        <v>0.87</v>
      </c>
      <c r="M8" s="68">
        <v>2</v>
      </c>
      <c r="N8" s="68">
        <f t="shared" si="0"/>
        <v>0.6</v>
      </c>
      <c r="O8" s="68">
        <v>0.4</v>
      </c>
      <c r="P8" s="68">
        <f t="shared" si="1"/>
        <v>0.12</v>
      </c>
      <c r="Q8" s="68">
        <v>0.1</v>
      </c>
      <c r="R8" s="68">
        <f t="shared" si="2"/>
        <v>0.03</v>
      </c>
      <c r="S8" s="65">
        <v>21</v>
      </c>
      <c r="T8" s="68">
        <f t="shared" si="3"/>
        <v>6.3</v>
      </c>
      <c r="U8" s="65">
        <v>89</v>
      </c>
      <c r="V8" s="68">
        <f t="shared" si="4"/>
        <v>26.7</v>
      </c>
    </row>
    <row r="9" spans="1:23" ht="14.55" customHeight="1">
      <c r="A9" s="65" t="s">
        <v>35</v>
      </c>
      <c r="C9" s="68"/>
      <c r="D9" s="68">
        <v>30</v>
      </c>
      <c r="E9" s="68">
        <v>0</v>
      </c>
      <c r="F9" s="68">
        <f t="shared" si="5"/>
        <v>0</v>
      </c>
      <c r="G9" s="68">
        <v>0</v>
      </c>
      <c r="H9" s="68">
        <f t="shared" si="6"/>
        <v>0</v>
      </c>
      <c r="I9" s="68">
        <v>4.4000000000000004</v>
      </c>
      <c r="J9" s="68">
        <f t="shared" si="7"/>
        <v>1.32</v>
      </c>
      <c r="K9" s="68">
        <v>4.0999999999999996</v>
      </c>
      <c r="L9" s="68">
        <f t="shared" si="8"/>
        <v>1.2299999999999998</v>
      </c>
      <c r="M9" s="68">
        <v>2.6</v>
      </c>
      <c r="N9" s="68">
        <f t="shared" si="0"/>
        <v>0.78</v>
      </c>
      <c r="O9" s="68">
        <v>0.6</v>
      </c>
      <c r="P9" s="68">
        <f t="shared" si="1"/>
        <v>0.18</v>
      </c>
      <c r="Q9" s="68">
        <v>0.1</v>
      </c>
      <c r="R9" s="68">
        <f t="shared" si="2"/>
        <v>0.03</v>
      </c>
      <c r="S9" s="68">
        <v>25</v>
      </c>
      <c r="T9" s="68">
        <f t="shared" si="3"/>
        <v>7.5</v>
      </c>
      <c r="U9" s="68">
        <v>106</v>
      </c>
      <c r="V9" s="68">
        <f t="shared" si="4"/>
        <v>31.8</v>
      </c>
    </row>
    <row r="10" spans="1:23" ht="14.55" customHeight="1">
      <c r="A10" s="65" t="s">
        <v>36</v>
      </c>
      <c r="C10" s="68"/>
      <c r="D10" s="68">
        <v>20</v>
      </c>
      <c r="E10" s="68">
        <v>0.2</v>
      </c>
      <c r="F10" s="68">
        <f t="shared" si="5"/>
        <v>0.04</v>
      </c>
      <c r="G10" s="68">
        <v>0.1</v>
      </c>
      <c r="H10" s="68">
        <f t="shared" si="6"/>
        <v>0.02</v>
      </c>
      <c r="I10" s="68">
        <v>1.7</v>
      </c>
      <c r="J10" s="68">
        <f t="shared" si="7"/>
        <v>0.34</v>
      </c>
      <c r="K10" s="68">
        <v>1.4</v>
      </c>
      <c r="L10" s="68">
        <f t="shared" si="8"/>
        <v>0.28000000000000003</v>
      </c>
      <c r="M10" s="68">
        <v>0.7</v>
      </c>
      <c r="N10" s="68">
        <f t="shared" si="0"/>
        <v>0.14000000000000001</v>
      </c>
      <c r="O10" s="68">
        <v>0.3</v>
      </c>
      <c r="P10" s="68">
        <f t="shared" si="1"/>
        <v>0.06</v>
      </c>
      <c r="Q10" s="68">
        <v>0</v>
      </c>
      <c r="R10" s="68">
        <f t="shared" si="2"/>
        <v>0</v>
      </c>
      <c r="S10" s="68">
        <v>11</v>
      </c>
      <c r="T10" s="68">
        <f t="shared" si="3"/>
        <v>2.2000000000000002</v>
      </c>
      <c r="U10" s="70">
        <v>47</v>
      </c>
      <c r="V10" s="68">
        <f t="shared" si="4"/>
        <v>9.4</v>
      </c>
    </row>
    <row r="11" spans="1:23" ht="14.55" customHeight="1">
      <c r="A11" s="65" t="s">
        <v>37</v>
      </c>
      <c r="C11" s="68"/>
      <c r="D11" s="68">
        <v>20</v>
      </c>
      <c r="E11" s="68">
        <v>0.3</v>
      </c>
      <c r="F11" s="68">
        <f t="shared" si="5"/>
        <v>0.06</v>
      </c>
      <c r="G11" s="68">
        <v>0.1</v>
      </c>
      <c r="H11" s="68">
        <f t="shared" si="6"/>
        <v>0.02</v>
      </c>
      <c r="I11" s="68">
        <v>2</v>
      </c>
      <c r="J11" s="68">
        <f t="shared" si="7"/>
        <v>0.4</v>
      </c>
      <c r="K11" s="68">
        <v>1.9</v>
      </c>
      <c r="L11" s="68">
        <f t="shared" si="8"/>
        <v>0.38</v>
      </c>
      <c r="M11" s="68">
        <v>1</v>
      </c>
      <c r="N11" s="68">
        <f t="shared" si="0"/>
        <v>0.2</v>
      </c>
      <c r="O11" s="68">
        <v>1.6</v>
      </c>
      <c r="P11" s="68">
        <f t="shared" si="1"/>
        <v>0.32</v>
      </c>
      <c r="Q11" s="68">
        <v>0</v>
      </c>
      <c r="R11" s="68">
        <f t="shared" si="2"/>
        <v>0</v>
      </c>
      <c r="S11" s="68">
        <v>19</v>
      </c>
      <c r="T11" s="68">
        <f t="shared" si="3"/>
        <v>3.8</v>
      </c>
      <c r="U11" s="68">
        <v>80</v>
      </c>
      <c r="V11" s="68">
        <f t="shared" si="4"/>
        <v>16</v>
      </c>
    </row>
    <row r="12" spans="1:23" ht="14.55" customHeight="1">
      <c r="A12" s="65" t="s">
        <v>89</v>
      </c>
      <c r="C12" s="68"/>
      <c r="D12" s="68">
        <v>30</v>
      </c>
      <c r="E12" s="68">
        <v>0.5</v>
      </c>
      <c r="F12" s="68">
        <f t="shared" si="5"/>
        <v>0.15</v>
      </c>
      <c r="G12" s="68">
        <v>0.1</v>
      </c>
      <c r="H12" s="68">
        <f t="shared" si="6"/>
        <v>0.03</v>
      </c>
      <c r="I12" s="68">
        <v>0.5</v>
      </c>
      <c r="J12" s="68">
        <f t="shared" si="7"/>
        <v>0.15</v>
      </c>
      <c r="K12" s="68">
        <v>0.3</v>
      </c>
      <c r="L12" s="68">
        <f t="shared" si="8"/>
        <v>0.09</v>
      </c>
      <c r="M12" s="68">
        <v>2.2999999999999998</v>
      </c>
      <c r="N12" s="68">
        <f t="shared" si="0"/>
        <v>0.69</v>
      </c>
      <c r="O12" s="68">
        <v>1.8</v>
      </c>
      <c r="P12" s="68">
        <f t="shared" si="1"/>
        <v>0.54</v>
      </c>
      <c r="Q12" s="68">
        <v>0</v>
      </c>
      <c r="R12" s="68">
        <f t="shared" si="2"/>
        <v>0</v>
      </c>
      <c r="S12" s="68">
        <v>18</v>
      </c>
      <c r="T12" s="68">
        <f t="shared" si="3"/>
        <v>5.4</v>
      </c>
      <c r="U12" s="68">
        <v>76</v>
      </c>
      <c r="V12" s="68">
        <f t="shared" si="4"/>
        <v>22.8</v>
      </c>
    </row>
    <row r="13" spans="1:23" ht="14.55" customHeight="1">
      <c r="A13" s="65" t="s">
        <v>88</v>
      </c>
      <c r="C13" s="68"/>
      <c r="D13" s="68">
        <v>1</v>
      </c>
      <c r="E13" s="68">
        <v>0</v>
      </c>
      <c r="F13" s="68">
        <f t="shared" si="5"/>
        <v>0</v>
      </c>
      <c r="G13" s="68">
        <v>0</v>
      </c>
      <c r="H13" s="68">
        <f t="shared" si="6"/>
        <v>0</v>
      </c>
      <c r="I13" s="68">
        <v>0</v>
      </c>
      <c r="J13" s="68">
        <f t="shared" si="7"/>
        <v>0</v>
      </c>
      <c r="K13" s="68">
        <v>0</v>
      </c>
      <c r="L13" s="68">
        <f t="shared" si="8"/>
        <v>0</v>
      </c>
      <c r="M13" s="68">
        <v>0</v>
      </c>
      <c r="N13" s="68">
        <f t="shared" si="0"/>
        <v>0</v>
      </c>
      <c r="O13" s="68">
        <v>0</v>
      </c>
      <c r="P13" s="68">
        <f t="shared" si="1"/>
        <v>0</v>
      </c>
      <c r="Q13" s="68">
        <v>100</v>
      </c>
      <c r="R13" s="68">
        <f t="shared" si="2"/>
        <v>1</v>
      </c>
      <c r="S13" s="68">
        <v>0</v>
      </c>
      <c r="T13" s="68">
        <f t="shared" si="3"/>
        <v>0</v>
      </c>
      <c r="U13" s="69">
        <v>0</v>
      </c>
      <c r="V13" s="68">
        <f t="shared" si="4"/>
        <v>0</v>
      </c>
    </row>
    <row r="14" spans="1:23">
      <c r="A14" s="65" t="s">
        <v>87</v>
      </c>
      <c r="C14" s="68"/>
      <c r="D14" s="68">
        <v>50</v>
      </c>
      <c r="E14" s="68">
        <v>0.9</v>
      </c>
      <c r="F14" s="68">
        <f t="shared" si="5"/>
        <v>0.45</v>
      </c>
      <c r="G14" s="68">
        <v>0.1</v>
      </c>
      <c r="H14" s="68">
        <f t="shared" si="6"/>
        <v>0.05</v>
      </c>
      <c r="I14" s="68">
        <v>0.8</v>
      </c>
      <c r="J14" s="68">
        <f t="shared" si="7"/>
        <v>0.4</v>
      </c>
      <c r="K14" s="68">
        <v>0.7</v>
      </c>
      <c r="L14" s="68">
        <f t="shared" si="8"/>
        <v>0.35</v>
      </c>
      <c r="M14" s="68">
        <v>2.6</v>
      </c>
      <c r="N14" s="68">
        <f t="shared" si="0"/>
        <v>1.3</v>
      </c>
      <c r="O14" s="68">
        <v>2.6</v>
      </c>
      <c r="P14" s="68">
        <f t="shared" si="1"/>
        <v>1.3</v>
      </c>
      <c r="Q14" s="68">
        <v>0.4</v>
      </c>
      <c r="R14" s="68">
        <f t="shared" si="2"/>
        <v>0.2</v>
      </c>
      <c r="S14" s="68">
        <v>27</v>
      </c>
      <c r="T14" s="68">
        <f t="shared" si="3"/>
        <v>13.5</v>
      </c>
      <c r="U14" s="69">
        <v>112</v>
      </c>
      <c r="V14" s="68">
        <f t="shared" si="4"/>
        <v>56</v>
      </c>
    </row>
    <row r="15" spans="1:23">
      <c r="E15" s="67" t="s">
        <v>86</v>
      </c>
      <c r="F15" s="66">
        <f>(SUM(F6:F14))/2</f>
        <v>13.8965</v>
      </c>
      <c r="G15" s="67" t="s">
        <v>85</v>
      </c>
      <c r="H15" s="66">
        <f>(SUM(H6:H14))/2</f>
        <v>2.004</v>
      </c>
      <c r="I15" s="67" t="s">
        <v>84</v>
      </c>
      <c r="J15" s="66">
        <f>(SUM(J6:J14))/2</f>
        <v>3.3050000000000006</v>
      </c>
      <c r="K15" s="67" t="s">
        <v>83</v>
      </c>
      <c r="L15" s="66">
        <f>(SUM(L6:L14))/2</f>
        <v>2.6999999999999997</v>
      </c>
      <c r="M15" s="67" t="s">
        <v>82</v>
      </c>
      <c r="N15" s="66">
        <f>(SUM(N6:N14))/2</f>
        <v>2.5049999999999999</v>
      </c>
      <c r="O15" s="67" t="s">
        <v>81</v>
      </c>
      <c r="P15" s="66">
        <f>(SUM(P6:P14))/2</f>
        <v>1.71</v>
      </c>
      <c r="Q15" s="67" t="s">
        <v>80</v>
      </c>
      <c r="R15" s="66">
        <f>(SUM(R6:R14))/2</f>
        <v>0.63</v>
      </c>
      <c r="S15" s="67" t="s">
        <v>79</v>
      </c>
      <c r="T15" s="66">
        <f>(SUM(T6:T14))/2</f>
        <v>150.715</v>
      </c>
      <c r="U15" s="67" t="s">
        <v>79</v>
      </c>
      <c r="V15" s="66">
        <f>(SUM(V6:V14))/2</f>
        <v>124.84950000000001</v>
      </c>
    </row>
    <row r="19" spans="1:5">
      <c r="A19" s="65" t="s">
        <v>78</v>
      </c>
    </row>
    <row r="20" spans="1:5">
      <c r="A20" s="65" t="s">
        <v>77</v>
      </c>
    </row>
    <row r="23" spans="1:5">
      <c r="E23" s="65">
        <f>19.1*5</f>
        <v>95.5</v>
      </c>
    </row>
    <row r="24" spans="1:5">
      <c r="E24" s="65">
        <f>5.6*9</f>
        <v>50.4</v>
      </c>
    </row>
  </sheetData>
  <mergeCells count="13">
    <mergeCell ref="U4:V4"/>
    <mergeCell ref="I4:J4"/>
    <mergeCell ref="K4:L4"/>
    <mergeCell ref="M4:N4"/>
    <mergeCell ref="O4:P4"/>
    <mergeCell ref="Q4:R4"/>
    <mergeCell ref="S4:T4"/>
    <mergeCell ref="G4:H4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4210A-69DC-4590-A556-DE116287C298}">
  <dimension ref="A1:V20"/>
  <sheetViews>
    <sheetView tabSelected="1" topLeftCell="A2" workbookViewId="0">
      <selection activeCell="D15" sqref="D15"/>
    </sheetView>
  </sheetViews>
  <sheetFormatPr defaultRowHeight="13.8"/>
  <cols>
    <col min="1" max="1" width="17.77734375" style="159" customWidth="1"/>
    <col min="2" max="2" width="5.5546875" style="159" customWidth="1"/>
    <col min="3" max="3" width="4.77734375" style="159" customWidth="1"/>
    <col min="4" max="4" width="6.5546875" style="159" customWidth="1"/>
    <col min="5" max="5" width="10.21875" style="159" customWidth="1"/>
    <col min="6" max="7" width="6.21875" style="159" customWidth="1"/>
    <col min="8" max="8" width="4.77734375" style="159" customWidth="1"/>
    <col min="9" max="9" width="8.88671875" style="159"/>
    <col min="10" max="10" width="7.77734375" style="159" customWidth="1"/>
    <col min="11" max="11" width="10" style="159" customWidth="1"/>
    <col min="12" max="12" width="7.77734375" style="159" customWidth="1"/>
    <col min="13" max="13" width="5.77734375" style="159" customWidth="1"/>
    <col min="14" max="14" width="5.21875" style="159" customWidth="1"/>
    <col min="15" max="15" width="8.77734375" style="159" customWidth="1"/>
    <col min="16" max="16" width="7.21875" style="159" customWidth="1"/>
    <col min="17" max="17" width="5.77734375" style="159" customWidth="1"/>
    <col min="18" max="18" width="7.44140625" style="159" customWidth="1"/>
    <col min="19" max="16384" width="8.88671875" style="159"/>
  </cols>
  <sheetData>
    <row r="1" spans="1:22">
      <c r="A1" s="159" t="s">
        <v>113</v>
      </c>
      <c r="B1" s="159" t="s">
        <v>106</v>
      </c>
    </row>
    <row r="4" spans="1:22">
      <c r="A4" s="167" t="s">
        <v>105</v>
      </c>
      <c r="B4" s="167" t="s">
        <v>104</v>
      </c>
      <c r="C4" s="167" t="s">
        <v>103</v>
      </c>
      <c r="D4" s="167" t="s">
        <v>102</v>
      </c>
      <c r="E4" s="166" t="s">
        <v>101</v>
      </c>
      <c r="F4" s="166"/>
      <c r="G4" s="166" t="s">
        <v>100</v>
      </c>
      <c r="H4" s="166"/>
      <c r="I4" s="166" t="s">
        <v>99</v>
      </c>
      <c r="J4" s="166"/>
      <c r="K4" s="166" t="s">
        <v>98</v>
      </c>
      <c r="L4" s="166"/>
      <c r="M4" s="166" t="s">
        <v>97</v>
      </c>
      <c r="N4" s="166"/>
      <c r="O4" s="166" t="s">
        <v>96</v>
      </c>
      <c r="P4" s="166"/>
      <c r="Q4" s="166" t="s">
        <v>71</v>
      </c>
      <c r="R4" s="166"/>
      <c r="S4" s="166" t="s">
        <v>95</v>
      </c>
      <c r="T4" s="166"/>
      <c r="U4" s="166" t="s">
        <v>95</v>
      </c>
      <c r="V4" s="166"/>
    </row>
    <row r="5" spans="1:22">
      <c r="A5" s="165"/>
      <c r="B5" s="165"/>
      <c r="C5" s="165"/>
      <c r="D5" s="165"/>
      <c r="E5" s="164" t="s">
        <v>92</v>
      </c>
      <c r="F5" s="164" t="s">
        <v>94</v>
      </c>
      <c r="G5" s="164" t="s">
        <v>92</v>
      </c>
      <c r="H5" s="164" t="s">
        <v>94</v>
      </c>
      <c r="I5" s="164" t="s">
        <v>92</v>
      </c>
      <c r="J5" s="164" t="s">
        <v>94</v>
      </c>
      <c r="K5" s="164" t="s">
        <v>92</v>
      </c>
      <c r="L5" s="164" t="s">
        <v>94</v>
      </c>
      <c r="M5" s="164" t="s">
        <v>92</v>
      </c>
      <c r="N5" s="164" t="s">
        <v>94</v>
      </c>
      <c r="O5" s="164" t="s">
        <v>92</v>
      </c>
      <c r="P5" s="164" t="s">
        <v>94</v>
      </c>
      <c r="Q5" s="164" t="s">
        <v>92</v>
      </c>
      <c r="R5" s="164" t="s">
        <v>94</v>
      </c>
      <c r="S5" s="164" t="s">
        <v>92</v>
      </c>
      <c r="T5" s="164" t="s">
        <v>93</v>
      </c>
      <c r="U5" s="164" t="s">
        <v>92</v>
      </c>
      <c r="V5" s="164" t="s">
        <v>91</v>
      </c>
    </row>
    <row r="6" spans="1:22">
      <c r="A6" s="159" t="s">
        <v>112</v>
      </c>
      <c r="C6" s="162"/>
      <c r="D6" s="162">
        <v>400</v>
      </c>
      <c r="E6" s="162">
        <v>1.4</v>
      </c>
      <c r="F6" s="162">
        <f>(D6*E6)/100</f>
        <v>5.6</v>
      </c>
      <c r="G6" s="162">
        <v>0.3</v>
      </c>
      <c r="H6" s="162">
        <f>(D6*G6)/100</f>
        <v>1.2</v>
      </c>
      <c r="I6" s="162">
        <v>43.9</v>
      </c>
      <c r="J6" s="162">
        <f>(D6*I6)/100</f>
        <v>175.6</v>
      </c>
      <c r="K6" s="162">
        <v>12.6</v>
      </c>
      <c r="L6" s="162">
        <f>(D6*K6)/100</f>
        <v>50.4</v>
      </c>
      <c r="M6" s="162">
        <v>22.9</v>
      </c>
      <c r="N6" s="162">
        <f>(M6*D6)/100</f>
        <v>91.6</v>
      </c>
      <c r="O6" s="162">
        <v>21</v>
      </c>
      <c r="P6" s="162">
        <f>(O6*D6)/100</f>
        <v>84</v>
      </c>
      <c r="Q6" s="162">
        <v>0.1</v>
      </c>
      <c r="R6" s="162">
        <f>(Q6*D6)/100</f>
        <v>0.4</v>
      </c>
      <c r="S6" s="162">
        <v>318</v>
      </c>
      <c r="T6" s="162">
        <f>(S6*D6)/100</f>
        <v>1272</v>
      </c>
      <c r="U6" s="159">
        <v>1340</v>
      </c>
      <c r="V6" s="162">
        <f>(U6*D6)/100</f>
        <v>5360</v>
      </c>
    </row>
    <row r="7" spans="1:22">
      <c r="A7" s="159" t="s">
        <v>33</v>
      </c>
      <c r="C7" s="162"/>
      <c r="D7" s="162">
        <v>5</v>
      </c>
      <c r="E7" s="164">
        <v>99.9</v>
      </c>
      <c r="F7" s="162">
        <f>(D7*E7)/100</f>
        <v>4.9950000000000001</v>
      </c>
      <c r="G7" s="164">
        <v>14.4</v>
      </c>
      <c r="H7" s="162">
        <f>(D7*G7)/100</f>
        <v>0.72</v>
      </c>
      <c r="I7" s="164">
        <v>0</v>
      </c>
      <c r="J7" s="162">
        <f>(D7*I7)/100</f>
        <v>0</v>
      </c>
      <c r="K7" s="164">
        <v>0</v>
      </c>
      <c r="L7" s="162">
        <f>(D7*K7)/100</f>
        <v>0</v>
      </c>
      <c r="M7" s="164">
        <v>0</v>
      </c>
      <c r="N7" s="162">
        <f>(M7*D7)/100</f>
        <v>0</v>
      </c>
      <c r="O7" s="164">
        <v>0</v>
      </c>
      <c r="P7" s="162">
        <f>(O7*D7)/100</f>
        <v>0</v>
      </c>
      <c r="Q7" s="162">
        <v>0</v>
      </c>
      <c r="R7" s="162">
        <f>(Q7*D7)/100</f>
        <v>0</v>
      </c>
      <c r="S7" s="162">
        <v>899</v>
      </c>
      <c r="T7" s="162">
        <f>(S7*D7)/100</f>
        <v>44.95</v>
      </c>
      <c r="U7" s="164">
        <v>3.7</v>
      </c>
      <c r="V7" s="162">
        <f>(U7*D7)/100</f>
        <v>0.185</v>
      </c>
    </row>
    <row r="8" spans="1:22">
      <c r="A8" s="159" t="s">
        <v>111</v>
      </c>
      <c r="C8" s="162"/>
      <c r="D8" s="162">
        <v>3</v>
      </c>
      <c r="E8" s="162">
        <v>0</v>
      </c>
      <c r="F8" s="162">
        <f>(D8*E8)/100</f>
        <v>0</v>
      </c>
      <c r="G8" s="162">
        <v>0</v>
      </c>
      <c r="H8" s="162">
        <f>(D8*G8)/100</f>
        <v>0</v>
      </c>
      <c r="I8" s="162">
        <v>0</v>
      </c>
      <c r="J8" s="162">
        <f>(D8*I8)/100</f>
        <v>0</v>
      </c>
      <c r="K8" s="162">
        <v>0</v>
      </c>
      <c r="L8" s="162">
        <f>(D8*K8)/100</f>
        <v>0</v>
      </c>
      <c r="M8" s="162">
        <v>0</v>
      </c>
      <c r="N8" s="162">
        <f>(M8*D8)/100</f>
        <v>0</v>
      </c>
      <c r="O8" s="162">
        <v>0</v>
      </c>
      <c r="P8" s="162">
        <f>(O8*D8)/100</f>
        <v>0</v>
      </c>
      <c r="Q8" s="162">
        <v>100</v>
      </c>
      <c r="R8" s="162">
        <f>(Q8*D8)/100</f>
        <v>3</v>
      </c>
      <c r="S8" s="159">
        <v>0</v>
      </c>
      <c r="T8" s="162">
        <f>(S8*D8)/100</f>
        <v>0</v>
      </c>
      <c r="U8" s="159">
        <v>0</v>
      </c>
      <c r="V8" s="162">
        <f>(U8*D8)/100</f>
        <v>0</v>
      </c>
    </row>
    <row r="9" spans="1:22">
      <c r="A9" s="159" t="s">
        <v>56</v>
      </c>
      <c r="C9" s="162"/>
      <c r="D9" s="162">
        <v>1</v>
      </c>
      <c r="E9" s="162">
        <v>22</v>
      </c>
      <c r="F9" s="162">
        <f>(D9*E9)/100</f>
        <v>0.22</v>
      </c>
      <c r="G9" s="162">
        <v>1.9</v>
      </c>
      <c r="H9" s="162">
        <f>(D9*G9)/100</f>
        <v>1.9E-2</v>
      </c>
      <c r="I9" s="162">
        <v>34</v>
      </c>
      <c r="J9" s="162">
        <f>(D9*I9)/100</f>
        <v>0.34</v>
      </c>
      <c r="K9" s="162">
        <v>0</v>
      </c>
      <c r="L9" s="162">
        <f>(D9*K9)/100</f>
        <v>0</v>
      </c>
      <c r="M9" s="162">
        <v>10.5</v>
      </c>
      <c r="N9" s="162">
        <f>(M9*D9)/100</f>
        <v>0.105</v>
      </c>
      <c r="O9" s="162">
        <v>8</v>
      </c>
      <c r="P9" s="162">
        <f>(O9*D9)/100</f>
        <v>0.08</v>
      </c>
      <c r="Q9" s="162"/>
      <c r="R9" s="162">
        <f>(Q9*D9)/100</f>
        <v>0</v>
      </c>
      <c r="S9" s="162">
        <v>427</v>
      </c>
      <c r="T9" s="162">
        <f>(S9*D9)/100</f>
        <v>4.2699999999999996</v>
      </c>
      <c r="U9" s="162">
        <v>1780</v>
      </c>
      <c r="V9" s="162">
        <f>(U9*D9)/100</f>
        <v>17.8</v>
      </c>
    </row>
    <row r="10" spans="1:22">
      <c r="A10" s="159" t="s">
        <v>110</v>
      </c>
      <c r="C10" s="162"/>
      <c r="D10" s="162">
        <v>50</v>
      </c>
      <c r="E10" s="162"/>
      <c r="F10" s="162">
        <f>(D10*E10)/100</f>
        <v>0</v>
      </c>
      <c r="G10" s="162"/>
      <c r="H10" s="162">
        <f>(D10*G10)/100</f>
        <v>0</v>
      </c>
      <c r="I10" s="162"/>
      <c r="J10" s="162">
        <f>(D10*I10)/100</f>
        <v>0</v>
      </c>
      <c r="K10" s="162"/>
      <c r="L10" s="162">
        <f>(D10*K10)/100</f>
        <v>0</v>
      </c>
      <c r="M10" s="162"/>
      <c r="N10" s="162">
        <f>(M10*D10)/100</f>
        <v>0</v>
      </c>
      <c r="O10" s="162"/>
      <c r="P10" s="162">
        <f>(O10*D10)/100</f>
        <v>0</v>
      </c>
      <c r="Q10" s="162"/>
      <c r="R10" s="162">
        <f>(Q10*D10)/100</f>
        <v>0</v>
      </c>
      <c r="S10" s="162"/>
      <c r="T10" s="162">
        <f>(S10*D10)/100</f>
        <v>0</v>
      </c>
      <c r="U10" s="163"/>
      <c r="V10" s="162">
        <f>(U10*D10)/100</f>
        <v>0</v>
      </c>
    </row>
    <row r="11" spans="1:22">
      <c r="E11" s="161" t="s">
        <v>86</v>
      </c>
      <c r="F11" s="160">
        <f>(SUM(F6:F10))/2</f>
        <v>5.4074999999999998</v>
      </c>
      <c r="G11" s="161" t="s">
        <v>85</v>
      </c>
      <c r="H11" s="160">
        <f>(SUM(H6:H10))/2</f>
        <v>0.96949999999999992</v>
      </c>
      <c r="I11" s="161" t="s">
        <v>84</v>
      </c>
      <c r="J11" s="160">
        <f>(SUM(J6:J10))/2</f>
        <v>87.97</v>
      </c>
      <c r="K11" s="161" t="s">
        <v>83</v>
      </c>
      <c r="L11" s="160">
        <f>(SUM(L6:L10))/2</f>
        <v>25.2</v>
      </c>
      <c r="M11" s="161" t="s">
        <v>82</v>
      </c>
      <c r="N11" s="160">
        <f>(SUM(N6:N10))/2</f>
        <v>45.852499999999999</v>
      </c>
      <c r="O11" s="161" t="s">
        <v>109</v>
      </c>
      <c r="P11" s="160">
        <f>(SUM(P6:P10))/2</f>
        <v>42.04</v>
      </c>
      <c r="Q11" s="161" t="s">
        <v>108</v>
      </c>
      <c r="R11" s="160">
        <f>(SUM(R6:R10))/2</f>
        <v>1.7</v>
      </c>
      <c r="S11" s="161" t="s">
        <v>79</v>
      </c>
      <c r="T11" s="160">
        <f>(SUM(T6:T10))/2</f>
        <v>660.61</v>
      </c>
      <c r="U11" s="161" t="s">
        <v>79</v>
      </c>
      <c r="V11" s="160">
        <f>(SUM(V6:V10))/2</f>
        <v>2688.9925000000003</v>
      </c>
    </row>
    <row r="15" spans="1:22">
      <c r="A15" s="159" t="s">
        <v>78</v>
      </c>
    </row>
    <row r="16" spans="1:22">
      <c r="A16" s="159" t="s">
        <v>77</v>
      </c>
    </row>
    <row r="19" spans="5:5">
      <c r="E19" s="159">
        <f>19.1*5</f>
        <v>95.5</v>
      </c>
    </row>
    <row r="20" spans="5:5">
      <c r="E20" s="159">
        <f>5.6*9</f>
        <v>50.4</v>
      </c>
    </row>
  </sheetData>
  <mergeCells count="13">
    <mergeCell ref="D4:D5"/>
    <mergeCell ref="C4:C5"/>
    <mergeCell ref="B4:B5"/>
    <mergeCell ref="U4:V4"/>
    <mergeCell ref="S4:T4"/>
    <mergeCell ref="Q4:R4"/>
    <mergeCell ref="A4:A5"/>
    <mergeCell ref="K4:L4"/>
    <mergeCell ref="E4:F4"/>
    <mergeCell ref="G4:H4"/>
    <mergeCell ref="O4:P4"/>
    <mergeCell ref="I4:J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1001 folhas_ROSTO</vt:lpstr>
      <vt:lpstr>1001 folhas_VERSO</vt:lpstr>
      <vt:lpstr>Puré_ROSTO</vt:lpstr>
      <vt:lpstr>Puré_VERSO</vt:lpstr>
      <vt:lpstr>1001 folhas + puré</vt:lpstr>
      <vt:lpstr>prato principal</vt:lpstr>
      <vt:lpstr>puré feijão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fernando pereira</cp:lastModifiedBy>
  <dcterms:created xsi:type="dcterms:W3CDTF">2022-03-28T15:36:37Z</dcterms:created>
  <dcterms:modified xsi:type="dcterms:W3CDTF">2023-02-23T12:10:59Z</dcterms:modified>
</cp:coreProperties>
</file>