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dom_m\Desktop\eco_escolas_2023_AVEP\"/>
    </mc:Choice>
  </mc:AlternateContent>
  <xr:revisionPtr revIDLastSave="0" documentId="13_ncr:1_{40BBB02E-84EF-4E16-8BCB-F01E612ACB54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ROSTO" sheetId="1" r:id="rId1"/>
    <sheet name="VERSO" sheetId="2" r:id="rId2"/>
    <sheet name="sopa salsa e ovo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3" l="1"/>
  <c r="H6" i="3"/>
  <c r="J6" i="3"/>
  <c r="L6" i="3"/>
  <c r="N6" i="3"/>
  <c r="P6" i="3"/>
  <c r="R6" i="3"/>
  <c r="T6" i="3"/>
  <c r="T15" i="3" s="1"/>
  <c r="V6" i="3"/>
  <c r="F7" i="3"/>
  <c r="H7" i="3"/>
  <c r="J7" i="3"/>
  <c r="L7" i="3"/>
  <c r="N7" i="3"/>
  <c r="P7" i="3"/>
  <c r="R7" i="3"/>
  <c r="T7" i="3"/>
  <c r="V7" i="3"/>
  <c r="F8" i="3"/>
  <c r="H8" i="3"/>
  <c r="J8" i="3"/>
  <c r="L8" i="3"/>
  <c r="N8" i="3"/>
  <c r="N15" i="3" s="1"/>
  <c r="P8" i="3"/>
  <c r="P15" i="3" s="1"/>
  <c r="R8" i="3"/>
  <c r="T8" i="3"/>
  <c r="V8" i="3"/>
  <c r="F9" i="3"/>
  <c r="H9" i="3"/>
  <c r="J9" i="3"/>
  <c r="L9" i="3"/>
  <c r="L15" i="3" s="1"/>
  <c r="N9" i="3"/>
  <c r="P9" i="3"/>
  <c r="R9" i="3"/>
  <c r="T9" i="3"/>
  <c r="V9" i="3"/>
  <c r="F10" i="3"/>
  <c r="H10" i="3"/>
  <c r="J10" i="3"/>
  <c r="J15" i="3" s="1"/>
  <c r="L10" i="3"/>
  <c r="N10" i="3"/>
  <c r="P10" i="3"/>
  <c r="R10" i="3"/>
  <c r="T10" i="3"/>
  <c r="V10" i="3"/>
  <c r="F11" i="3"/>
  <c r="H11" i="3"/>
  <c r="H15" i="3" s="1"/>
  <c r="J11" i="3"/>
  <c r="L11" i="3"/>
  <c r="N11" i="3"/>
  <c r="P11" i="3"/>
  <c r="R11" i="3"/>
  <c r="T11" i="3"/>
  <c r="V11" i="3"/>
  <c r="F12" i="3"/>
  <c r="F15" i="3" s="1"/>
  <c r="H12" i="3"/>
  <c r="J12" i="3"/>
  <c r="L12" i="3"/>
  <c r="N12" i="3"/>
  <c r="P12" i="3"/>
  <c r="R12" i="3"/>
  <c r="T12" i="3"/>
  <c r="V12" i="3"/>
  <c r="F13" i="3"/>
  <c r="H13" i="3"/>
  <c r="J13" i="3"/>
  <c r="L13" i="3"/>
  <c r="N13" i="3"/>
  <c r="P13" i="3"/>
  <c r="R13" i="3"/>
  <c r="T13" i="3"/>
  <c r="V13" i="3"/>
  <c r="F14" i="3"/>
  <c r="H14" i="3"/>
  <c r="J14" i="3"/>
  <c r="L14" i="3"/>
  <c r="N14" i="3"/>
  <c r="P14" i="3"/>
  <c r="R14" i="3"/>
  <c r="T14" i="3"/>
  <c r="V14" i="3"/>
  <c r="R15" i="3"/>
  <c r="V15" i="3"/>
  <c r="E23" i="3"/>
  <c r="E24" i="3"/>
  <c r="O28" i="1" l="1"/>
  <c r="P17" i="1"/>
  <c r="P22" i="1"/>
  <c r="B18" i="1"/>
  <c r="O18" i="1" s="1"/>
  <c r="B19" i="1"/>
  <c r="O19" i="1" s="1"/>
  <c r="B20" i="1"/>
  <c r="O20" i="1"/>
  <c r="N17" i="1"/>
  <c r="N18" i="1"/>
  <c r="N19" i="1"/>
  <c r="N25" i="1"/>
  <c r="K25" i="1"/>
  <c r="P25" i="1" s="1"/>
  <c r="B25" i="1"/>
  <c r="O25" i="1" s="1"/>
  <c r="N24" i="1"/>
  <c r="K24" i="1"/>
  <c r="P24" i="1" s="1"/>
  <c r="B24" i="1"/>
  <c r="O24" i="1" s="1"/>
  <c r="N23" i="1"/>
  <c r="K23" i="1"/>
  <c r="P23" i="1" s="1"/>
  <c r="B23" i="1"/>
  <c r="O23" i="1" s="1"/>
  <c r="N22" i="1"/>
  <c r="B22" i="1"/>
  <c r="O22" i="1" s="1"/>
  <c r="N21" i="1"/>
  <c r="K21" i="1"/>
  <c r="P21" i="1" s="1"/>
  <c r="B21" i="1"/>
  <c r="O21" i="1" s="1"/>
  <c r="N20" i="1"/>
  <c r="K20" i="1"/>
  <c r="P20" i="1" s="1"/>
  <c r="K19" i="1"/>
  <c r="P19" i="1" s="1"/>
  <c r="K18" i="1"/>
  <c r="P18" i="1" s="1"/>
  <c r="B17" i="1"/>
  <c r="O17" i="1" s="1"/>
  <c r="P26" i="1" l="1"/>
  <c r="B26" i="1"/>
  <c r="N26" i="1"/>
  <c r="N27" i="1" s="1"/>
  <c r="N28" i="1" s="1"/>
  <c r="A12" i="1" s="1"/>
  <c r="O26" i="1"/>
  <c r="O27" i="1" l="1"/>
  <c r="P27" i="1" l="1"/>
  <c r="P28" i="1" s="1"/>
</calcChain>
</file>

<file path=xl/sharedStrings.xml><?xml version="1.0" encoding="utf-8"?>
<sst xmlns="http://schemas.openxmlformats.org/spreadsheetml/2006/main" count="113" uniqueCount="82">
  <si>
    <t>TÉCNICO DE COZINHA/PASTELARIA</t>
  </si>
  <si>
    <t>FICHA TÉCNICA</t>
  </si>
  <si>
    <t>NOME DA RECEITA:</t>
  </si>
  <si>
    <t>Codigo:</t>
  </si>
  <si>
    <t>Família:</t>
  </si>
  <si>
    <t>Encomendas:</t>
  </si>
  <si>
    <t>Pax</t>
  </si>
  <si>
    <t>Receita para:</t>
  </si>
  <si>
    <t>Custo por Porção</t>
  </si>
  <si>
    <t>Rácio Pretendido</t>
  </si>
  <si>
    <t>Preço de Venda S/ Iva</t>
  </si>
  <si>
    <t>Preço de venda C/ Iva</t>
  </si>
  <si>
    <t>Preço de venda aconselhado     S/ Iva</t>
  </si>
  <si>
    <t xml:space="preserve">Preço de venda aconselhado      </t>
  </si>
  <si>
    <t>Rácio Real</t>
  </si>
  <si>
    <t>Margem de Contribuição</t>
  </si>
  <si>
    <t xml:space="preserve">Quant. </t>
  </si>
  <si>
    <t>Quant. Por und.</t>
  </si>
  <si>
    <t>Ingredientes</t>
  </si>
  <si>
    <t>Und. Cont.</t>
  </si>
  <si>
    <t xml:space="preserve">Enc. Quant. </t>
  </si>
  <si>
    <t>Preço Unitario</t>
  </si>
  <si>
    <t>Preço Total</t>
  </si>
  <si>
    <t>Preço por und.</t>
  </si>
  <si>
    <t>Valor Quant. Enc.</t>
  </si>
  <si>
    <t>Total Custo</t>
  </si>
  <si>
    <t>IVA</t>
  </si>
  <si>
    <t>Quebras</t>
  </si>
  <si>
    <t>Custo Real</t>
  </si>
  <si>
    <t>Fotografia</t>
  </si>
  <si>
    <t xml:space="preserve">Data: </t>
  </si>
  <si>
    <t>Assinatura:</t>
  </si>
  <si>
    <t>MÉTODO DE CONFECÇÃO:</t>
  </si>
  <si>
    <t>EMPRATAMENTO:</t>
  </si>
  <si>
    <t xml:space="preserve">  </t>
  </si>
  <si>
    <t>Kg</t>
  </si>
  <si>
    <t>Sopa Salsa e Ovo</t>
  </si>
  <si>
    <t>Sopas</t>
  </si>
  <si>
    <t>água</t>
  </si>
  <si>
    <t>cebola</t>
  </si>
  <si>
    <t>alho</t>
  </si>
  <si>
    <t>batatas</t>
  </si>
  <si>
    <t>curgete</t>
  </si>
  <si>
    <t>salsa</t>
  </si>
  <si>
    <t>ovo classe M</t>
  </si>
  <si>
    <t>azeite</t>
  </si>
  <si>
    <t>sal</t>
  </si>
  <si>
    <t xml:space="preserve">Parta a cebola em meias-luas finas e leve-a ao lume numa panela com o azeite até ficar translúcida.Junte os alhos picados e cozinhe mais dois minutos. Adicione as batatas e a curgete aos cubos. Envolva tudo e adicione água quente. Tempere com sal e deixe cozinhar por mais 25 minutos. Adicione a salsa e o ovo previamente cozidos e picados. Deixe cozinhar por dois minutos. </t>
  </si>
  <si>
    <t>Agrupamento de Escolas de Paredes</t>
  </si>
  <si>
    <t>Peso total</t>
  </si>
  <si>
    <r>
      <rPr>
        <u/>
        <sz val="10"/>
        <color theme="1"/>
        <rFont val="Arial"/>
        <family val="2"/>
      </rPr>
      <t>Valor nutricional:</t>
    </r>
    <r>
      <rPr>
        <sz val="10"/>
        <color theme="1"/>
        <rFont val="Arial"/>
        <family val="2"/>
      </rPr>
      <t xml:space="preserve"> Gordura: 5,8g, da qual saturada: 1,13 g; Hidratos de carbono: 8,93g, dos quais açúcares: 1,28g; Proteína: 1,49g; Fibras: 5,2g; Sal: 2,11g; Valor energético: 111,68Kcal/ 356,47KJ</t>
    </r>
  </si>
  <si>
    <t>PE=Peso edível</t>
  </si>
  <si>
    <t>VF=valor final</t>
  </si>
  <si>
    <t>Total V.E.=</t>
  </si>
  <si>
    <t>Total sal=</t>
  </si>
  <si>
    <t>Total fibras=</t>
  </si>
  <si>
    <t>Total Proteínas=</t>
  </si>
  <si>
    <t>Total açúcares=</t>
  </si>
  <si>
    <t>Total HC=</t>
  </si>
  <si>
    <t>Total gord. Sat.=</t>
  </si>
  <si>
    <t>Total gorduras=</t>
  </si>
  <si>
    <t xml:space="preserve">sal </t>
  </si>
  <si>
    <t>ovo</t>
  </si>
  <si>
    <t xml:space="preserve">água </t>
  </si>
  <si>
    <t>(VF) KJ</t>
  </si>
  <si>
    <t>(por 100g)</t>
  </si>
  <si>
    <t>(VF) Kcal</t>
  </si>
  <si>
    <t>(VF) g</t>
  </si>
  <si>
    <t>VALOR ENERGÉTICO</t>
  </si>
  <si>
    <t>Sal</t>
  </si>
  <si>
    <t>Proteínas</t>
  </si>
  <si>
    <t>Fibras</t>
  </si>
  <si>
    <t>…dos quais açúcares</t>
  </si>
  <si>
    <t>Hidratos de carbono</t>
  </si>
  <si>
    <t>…das quais saturadas</t>
  </si>
  <si>
    <t>Gorduras</t>
  </si>
  <si>
    <t>Quantidade final (PE)</t>
  </si>
  <si>
    <t>Peso edível PE (%)</t>
  </si>
  <si>
    <t>Quantidade</t>
  </si>
  <si>
    <t>Alimento</t>
  </si>
  <si>
    <t>2 pax</t>
  </si>
  <si>
    <t xml:space="preserve">sopa salsa e ovo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</si>
</sst>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€&quot;;\-#,##0.00\ &quot;€&quot;"/>
    <numFmt numFmtId="164" formatCode="_(&quot;$&quot;* #,##0.00_);_(&quot;$&quot;* \(#,##0.00\);_(&quot;$&quot;* &quot;-&quot;??_);_(@_)"/>
    <numFmt numFmtId="165" formatCode="_-* #,##0.00\ &quot;€&quot;_-;\-* #,##0.00\ &quot;€&quot;_-;_-* &quot;-&quot;??\ &quot;€&quot;_-;_-@"/>
    <numFmt numFmtId="166" formatCode="_-* #,##0.00\ [$€]_-;\-* #,##0.00\ [$€]_-;_-* &quot;-&quot;??\ [$€]_-;_-@"/>
    <numFmt numFmtId="167" formatCode="0.000"/>
    <numFmt numFmtId="168" formatCode="_-* #,##0.00\ [$€-1]_-;\-* #,##0.00\ [$€-1]_-;_-* &quot;-&quot;??\ [$€-1]_-;_-@"/>
  </numFmts>
  <fonts count="27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0"/>
      <color rgb="FF80808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g omega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800000"/>
      <name val="Arial"/>
      <family val="2"/>
    </font>
    <font>
      <b/>
      <sz val="9"/>
      <color rgb="FF000000"/>
      <name val="Arial"/>
      <family val="2"/>
    </font>
    <font>
      <b/>
      <sz val="8"/>
      <color rgb="FF7F7F7F"/>
      <name val="Arial"/>
      <family val="2"/>
    </font>
    <font>
      <sz val="8"/>
      <color rgb="FF7F7F7F"/>
      <name val="Arial"/>
      <family val="2"/>
    </font>
    <font>
      <b/>
      <u/>
      <sz val="8"/>
      <color theme="1"/>
      <name val="Cg omega"/>
    </font>
    <font>
      <u/>
      <sz val="8"/>
      <color theme="1"/>
      <name val="Arial"/>
      <family val="2"/>
    </font>
    <font>
      <sz val="10"/>
      <color theme="1"/>
      <name val="Arial"/>
      <family val="2"/>
      <scheme val="minor"/>
    </font>
    <font>
      <sz val="12"/>
      <color rgb="FF646464"/>
      <name val="Arial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double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27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 vertical="center"/>
    </xf>
    <xf numFmtId="0" fontId="9" fillId="0" borderId="0" xfId="0" applyFont="1"/>
    <xf numFmtId="0" fontId="9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1" xfId="0" applyFont="1" applyBorder="1"/>
    <xf numFmtId="167" fontId="9" fillId="0" borderId="16" xfId="0" applyNumberFormat="1" applyFont="1" applyBorder="1" applyAlignment="1">
      <alignment vertical="center"/>
    </xf>
    <xf numFmtId="167" fontId="16" fillId="0" borderId="16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167" fontId="9" fillId="0" borderId="21" xfId="0" applyNumberFormat="1" applyFont="1" applyBorder="1" applyAlignment="1">
      <alignment vertical="center"/>
    </xf>
    <xf numFmtId="168" fontId="9" fillId="0" borderId="24" xfId="0" applyNumberFormat="1" applyFont="1" applyBorder="1" applyAlignment="1">
      <alignment horizontal="center" vertical="center"/>
    </xf>
    <xf numFmtId="168" fontId="9" fillId="0" borderId="9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0" fontId="9" fillId="0" borderId="4" xfId="0" applyFont="1" applyBorder="1"/>
    <xf numFmtId="0" fontId="9" fillId="0" borderId="2" xfId="0" applyFont="1" applyBorder="1"/>
    <xf numFmtId="168" fontId="9" fillId="0" borderId="9" xfId="0" applyNumberFormat="1" applyFont="1" applyBorder="1"/>
    <xf numFmtId="168" fontId="9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9" fontId="9" fillId="0" borderId="0" xfId="0" applyNumberFormat="1" applyFont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9" fontId="9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9" fontId="3" fillId="0" borderId="9" xfId="0" applyNumberFormat="1" applyFont="1" applyBorder="1" applyAlignment="1">
      <alignment horizontal="right" vertical="center"/>
    </xf>
    <xf numFmtId="0" fontId="9" fillId="0" borderId="5" xfId="0" applyFont="1" applyBorder="1"/>
    <xf numFmtId="0" fontId="8" fillId="0" borderId="0" xfId="0" applyFont="1"/>
    <xf numFmtId="165" fontId="9" fillId="0" borderId="0" xfId="0" applyNumberFormat="1" applyFont="1"/>
    <xf numFmtId="0" fontId="3" fillId="0" borderId="4" xfId="0" applyFont="1" applyBorder="1"/>
    <xf numFmtId="0" fontId="8" fillId="0" borderId="4" xfId="0" applyFont="1" applyBorder="1"/>
    <xf numFmtId="0" fontId="3" fillId="0" borderId="4" xfId="0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9" fillId="0" borderId="6" xfId="0" applyFont="1" applyBorder="1"/>
    <xf numFmtId="0" fontId="9" fillId="0" borderId="7" xfId="0" applyFont="1" applyBorder="1"/>
    <xf numFmtId="0" fontId="2" fillId="2" borderId="26" xfId="0" applyFont="1" applyFill="1" applyBorder="1" applyAlignment="1">
      <alignment vertical="center"/>
    </xf>
    <xf numFmtId="0" fontId="2" fillId="3" borderId="27" xfId="0" applyFont="1" applyFill="1" applyBorder="1"/>
    <xf numFmtId="0" fontId="19" fillId="0" borderId="0" xfId="0" applyFont="1"/>
    <xf numFmtId="0" fontId="20" fillId="0" borderId="0" xfId="0" applyFont="1" applyAlignment="1">
      <alignment vertical="top" wrapText="1"/>
    </xf>
    <xf numFmtId="0" fontId="21" fillId="0" borderId="14" xfId="0" applyFont="1" applyBorder="1" applyAlignment="1">
      <alignment vertical="center" wrapText="1"/>
    </xf>
    <xf numFmtId="167" fontId="23" fillId="0" borderId="28" xfId="0" applyNumberFormat="1" applyFont="1" applyBorder="1"/>
    <xf numFmtId="0" fontId="23" fillId="0" borderId="0" xfId="0" applyFont="1"/>
    <xf numFmtId="0" fontId="15" fillId="0" borderId="15" xfId="0" applyFont="1" applyBorder="1" applyAlignment="1">
      <alignment horizontal="center" vertical="center" wrapText="1"/>
    </xf>
    <xf numFmtId="0" fontId="4" fillId="0" borderId="14" xfId="0" applyFont="1" applyBorder="1"/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3" fillId="0" borderId="13" xfId="0" applyFont="1" applyBorder="1" applyAlignment="1">
      <alignment horizontal="center" vertical="center" wrapText="1"/>
    </xf>
    <xf numFmtId="168" fontId="9" fillId="0" borderId="22" xfId="0" applyNumberFormat="1" applyFont="1" applyBorder="1" applyAlignment="1">
      <alignment horizontal="center" vertical="center"/>
    </xf>
    <xf numFmtId="0" fontId="4" fillId="0" borderId="23" xfId="0" applyFont="1" applyBorder="1"/>
    <xf numFmtId="0" fontId="3" fillId="0" borderId="5" xfId="0" applyFont="1" applyBorder="1" applyAlignment="1">
      <alignment horizontal="center" vertical="center" wrapText="1"/>
    </xf>
    <xf numFmtId="0" fontId="0" fillId="0" borderId="0" xfId="0"/>
    <xf numFmtId="0" fontId="4" fillId="0" borderId="7" xfId="0" applyFont="1" applyBorder="1"/>
    <xf numFmtId="167" fontId="9" fillId="0" borderId="17" xfId="0" applyNumberFormat="1" applyFont="1" applyBorder="1" applyAlignment="1">
      <alignment horizontal="left" vertical="center"/>
    </xf>
    <xf numFmtId="0" fontId="4" fillId="0" borderId="18" xfId="0" applyFont="1" applyBorder="1"/>
    <xf numFmtId="0" fontId="4" fillId="0" borderId="19" xfId="0" applyFont="1" applyBorder="1"/>
    <xf numFmtId="167" fontId="9" fillId="0" borderId="22" xfId="0" applyNumberFormat="1" applyFont="1" applyBorder="1" applyAlignment="1">
      <alignment horizontal="left" vertical="center"/>
    </xf>
    <xf numFmtId="0" fontId="4" fillId="0" borderId="25" xfId="0" applyFont="1" applyBorder="1"/>
    <xf numFmtId="0" fontId="3" fillId="0" borderId="10" xfId="0" applyFont="1" applyBorder="1" applyAlignment="1">
      <alignment horizontal="right" vertical="center"/>
    </xf>
    <xf numFmtId="0" fontId="4" fillId="0" borderId="12" xfId="0" applyFont="1" applyBorder="1"/>
    <xf numFmtId="0" fontId="4" fillId="0" borderId="11" xfId="0" applyFont="1" applyBorder="1"/>
    <xf numFmtId="0" fontId="18" fillId="0" borderId="7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3" fillId="0" borderId="0" xfId="0" applyFont="1" applyAlignment="1">
      <alignment horizontal="right" vertical="center"/>
    </xf>
    <xf numFmtId="9" fontId="3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left" vertical="center" wrapText="1"/>
    </xf>
    <xf numFmtId="164" fontId="3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7" fontId="14" fillId="0" borderId="1" xfId="0" applyNumberFormat="1" applyFont="1" applyBorder="1" applyAlignment="1">
      <alignment horizontal="center" vertical="center"/>
    </xf>
    <xf numFmtId="7" fontId="13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7" fontId="12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66" fontId="12" fillId="0" borderId="13" xfId="0" applyNumberFormat="1" applyFont="1" applyBorder="1" applyAlignment="1">
      <alignment horizontal="center" vertical="center"/>
    </xf>
    <xf numFmtId="9" fontId="12" fillId="0" borderId="1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27" xfId="1"/>
    <xf numFmtId="0" fontId="24" fillId="4" borderId="28" xfId="1" applyFont="1" applyFill="1" applyBorder="1"/>
    <xf numFmtId="0" fontId="25" fillId="0" borderId="28" xfId="1" applyFont="1" applyBorder="1"/>
    <xf numFmtId="0" fontId="1" fillId="0" borderId="28" xfId="1" applyBorder="1"/>
    <xf numFmtId="0" fontId="1" fillId="0" borderId="29" xfId="1" applyBorder="1"/>
    <xf numFmtId="0" fontId="26" fillId="0" borderId="28" xfId="1" applyFont="1" applyBorder="1"/>
    <xf numFmtId="0" fontId="1" fillId="0" borderId="30" xfId="1" applyBorder="1" applyAlignment="1">
      <alignment wrapText="1"/>
    </xf>
    <xf numFmtId="0" fontId="1" fillId="0" borderId="28" xfId="1" applyBorder="1" applyAlignment="1">
      <alignment wrapText="1"/>
    </xf>
    <xf numFmtId="0" fontId="1" fillId="0" borderId="31" xfId="1" applyBorder="1" applyAlignment="1">
      <alignment wrapText="1"/>
    </xf>
  </cellXfs>
  <cellStyles count="2">
    <cellStyle name="Normal" xfId="0" builtinId="0"/>
    <cellStyle name="Normal 2" xfId="1" xr:uid="{A0DA3D81-BD9E-4C83-A7C7-6C25D17378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40932</xdr:colOff>
      <xdr:row>1</xdr:row>
      <xdr:rowOff>31749</xdr:rowOff>
    </xdr:from>
    <xdr:to>
      <xdr:col>0</xdr:col>
      <xdr:colOff>420757</xdr:colOff>
      <xdr:row>2</xdr:row>
      <xdr:rowOff>31748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32" y="190499"/>
          <a:ext cx="379825" cy="311149"/>
        </a:xfrm>
        <a:prstGeom prst="rect">
          <a:avLst/>
        </a:prstGeom>
      </xdr:spPr>
    </xdr:pic>
    <xdr:clientData/>
  </xdr:twoCellAnchor>
  <xdr:twoCellAnchor editAs="oneCell">
    <xdr:from>
      <xdr:col>0</xdr:col>
      <xdr:colOff>146050</xdr:colOff>
      <xdr:row>46</xdr:row>
      <xdr:rowOff>8352</xdr:rowOff>
    </xdr:from>
    <xdr:to>
      <xdr:col>9</xdr:col>
      <xdr:colOff>361950</xdr:colOff>
      <xdr:row>48</xdr:row>
      <xdr:rowOff>6350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" y="8491952"/>
          <a:ext cx="3892550" cy="302798"/>
        </a:xfrm>
        <a:prstGeom prst="rect">
          <a:avLst/>
        </a:prstGeom>
      </xdr:spPr>
    </xdr:pic>
    <xdr:clientData/>
  </xdr:twoCellAnchor>
  <xdr:twoCellAnchor editAs="oneCell">
    <xdr:from>
      <xdr:col>10</xdr:col>
      <xdr:colOff>161925</xdr:colOff>
      <xdr:row>33</xdr:row>
      <xdr:rowOff>95250</xdr:rowOff>
    </xdr:from>
    <xdr:to>
      <xdr:col>15</xdr:col>
      <xdr:colOff>333375</xdr:colOff>
      <xdr:row>48</xdr:row>
      <xdr:rowOff>107919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4FB2018-82D9-9468-2CD9-AC6E017DB5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35" t="6668" r="4091" b="4009"/>
        <a:stretch/>
      </xdr:blipFill>
      <xdr:spPr>
        <a:xfrm>
          <a:off x="4143375" y="6610350"/>
          <a:ext cx="2190750" cy="22986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1107722</xdr:colOff>
      <xdr:row>4</xdr:row>
      <xdr:rowOff>3577167</xdr:rowOff>
    </xdr:from>
    <xdr:to>
      <xdr:col>0</xdr:col>
      <xdr:colOff>5006622</xdr:colOff>
      <xdr:row>4</xdr:row>
      <xdr:rowOff>3879965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6C6C019-9354-4F8E-8939-AE4231955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722" y="8734778"/>
          <a:ext cx="3898900" cy="3027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opLeftCell="A2" zoomScaleNormal="100" workbookViewId="0">
      <selection activeCell="Q31" sqref="Q31"/>
    </sheetView>
  </sheetViews>
  <sheetFormatPr defaultColWidth="12.5546875" defaultRowHeight="15" customHeight="1"/>
  <cols>
    <col min="1" max="1" width="10.21875" customWidth="1"/>
    <col min="2" max="2" width="8.21875" customWidth="1"/>
    <col min="3" max="3" width="3.77734375" customWidth="1"/>
    <col min="4" max="4" width="5.77734375" customWidth="1"/>
    <col min="5" max="5" width="6.21875" customWidth="1"/>
    <col min="6" max="6" width="4" customWidth="1"/>
    <col min="7" max="7" width="3.44140625" customWidth="1"/>
    <col min="8" max="8" width="5.5546875" customWidth="1"/>
    <col min="9" max="9" width="5.44140625" customWidth="1"/>
    <col min="10" max="10" width="7" customWidth="1"/>
    <col min="11" max="11" width="6" customWidth="1"/>
    <col min="12" max="12" width="4.44140625" customWidth="1"/>
    <col min="13" max="13" width="4" customWidth="1"/>
    <col min="14" max="14" width="8.44140625" customWidth="1"/>
    <col min="15" max="15" width="7.44140625" customWidth="1"/>
    <col min="16" max="16" width="7.21875" customWidth="1"/>
    <col min="17" max="26" width="8.554687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6" ht="24.75" customHeight="1">
      <c r="A2" s="75" t="s">
        <v>48</v>
      </c>
      <c r="B2" s="76"/>
      <c r="C2" s="77"/>
      <c r="D2" s="81" t="s">
        <v>0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</row>
    <row r="3" spans="1:26" ht="24.75" customHeight="1">
      <c r="A3" s="78"/>
      <c r="B3" s="79"/>
      <c r="C3" s="80"/>
      <c r="D3" s="82" t="s">
        <v>1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0"/>
    </row>
    <row r="4" spans="1:26" ht="12" customHeight="1">
      <c r="A4" s="83" t="s">
        <v>2</v>
      </c>
      <c r="B4" s="69"/>
      <c r="C4" s="70"/>
      <c r="D4" s="84" t="s">
        <v>36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70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51"/>
      <c r="B5" s="58"/>
      <c r="C5" s="52"/>
      <c r="D5" s="51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2"/>
    </row>
    <row r="6" spans="1:26" ht="12" customHeight="1">
      <c r="A6" s="3" t="s">
        <v>3</v>
      </c>
      <c r="B6" s="98"/>
      <c r="C6" s="66"/>
      <c r="D6" s="85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0"/>
    </row>
    <row r="7" spans="1:26" ht="10.5" customHeight="1">
      <c r="A7" s="8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0"/>
    </row>
    <row r="8" spans="1:26" ht="13.5" customHeight="1">
      <c r="A8" s="4" t="s">
        <v>4</v>
      </c>
      <c r="B8" s="99" t="s">
        <v>37</v>
      </c>
      <c r="C8" s="66"/>
      <c r="D8" s="5"/>
      <c r="E8" s="64" t="s">
        <v>5</v>
      </c>
      <c r="F8" s="65"/>
      <c r="G8" s="66"/>
      <c r="H8" s="6">
        <v>0</v>
      </c>
      <c r="I8" s="7" t="s">
        <v>6</v>
      </c>
      <c r="J8" s="5"/>
      <c r="K8" s="100" t="s">
        <v>7</v>
      </c>
      <c r="L8" s="66"/>
      <c r="M8" s="6">
        <v>2</v>
      </c>
      <c r="N8" s="8" t="s">
        <v>6</v>
      </c>
      <c r="O8" s="9"/>
      <c r="P8" s="10"/>
    </row>
    <row r="9" spans="1:26" ht="13.5" customHeight="1">
      <c r="A9" s="8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0"/>
    </row>
    <row r="10" spans="1:26" ht="10.5" customHeight="1">
      <c r="A10" s="95" t="s">
        <v>8</v>
      </c>
      <c r="B10" s="95" t="s">
        <v>9</v>
      </c>
      <c r="C10" s="95" t="s">
        <v>10</v>
      </c>
      <c r="D10" s="70"/>
      <c r="E10" s="91" t="s">
        <v>11</v>
      </c>
      <c r="F10" s="70"/>
      <c r="G10" s="87" t="s">
        <v>12</v>
      </c>
      <c r="H10" s="88"/>
      <c r="I10" s="91" t="s">
        <v>13</v>
      </c>
      <c r="J10" s="88"/>
      <c r="K10" s="95" t="s">
        <v>14</v>
      </c>
      <c r="L10" s="70"/>
      <c r="M10" s="96" t="s">
        <v>15</v>
      </c>
      <c r="N10" s="69"/>
      <c r="O10" s="69"/>
      <c r="P10" s="70"/>
    </row>
    <row r="11" spans="1:26" ht="35.25" customHeight="1">
      <c r="A11" s="51"/>
      <c r="B11" s="89"/>
      <c r="C11" s="51"/>
      <c r="D11" s="52"/>
      <c r="E11" s="51"/>
      <c r="F11" s="52"/>
      <c r="G11" s="89"/>
      <c r="H11" s="90"/>
      <c r="I11" s="89"/>
      <c r="J11" s="90"/>
      <c r="K11" s="51"/>
      <c r="L11" s="52"/>
      <c r="M11" s="51"/>
      <c r="N11" s="58"/>
      <c r="O11" s="58"/>
      <c r="P11" s="52"/>
    </row>
    <row r="12" spans="1:26" ht="7.5" customHeight="1">
      <c r="A12" s="102">
        <f>N28/M8</f>
        <v>0.57422999999999991</v>
      </c>
      <c r="B12" s="103"/>
      <c r="C12" s="97"/>
      <c r="D12" s="70"/>
      <c r="E12" s="93"/>
      <c r="F12" s="70"/>
      <c r="G12" s="92"/>
      <c r="H12" s="70"/>
      <c r="I12" s="93"/>
      <c r="J12" s="70"/>
      <c r="K12" s="94"/>
      <c r="L12" s="70"/>
      <c r="M12" s="97"/>
      <c r="N12" s="69"/>
      <c r="O12" s="69"/>
      <c r="P12" s="70"/>
    </row>
    <row r="13" spans="1:26" ht="7.5" customHeight="1">
      <c r="A13" s="47"/>
      <c r="B13" s="47"/>
      <c r="C13" s="51"/>
      <c r="D13" s="52"/>
      <c r="E13" s="51"/>
      <c r="F13" s="52"/>
      <c r="G13" s="51"/>
      <c r="H13" s="52"/>
      <c r="I13" s="51"/>
      <c r="J13" s="52"/>
      <c r="K13" s="51"/>
      <c r="L13" s="52"/>
      <c r="M13" s="51"/>
      <c r="N13" s="58"/>
      <c r="O13" s="58"/>
      <c r="P13" s="52"/>
    </row>
    <row r="14" spans="1:26" ht="15" customHeight="1">
      <c r="A14" s="101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6"/>
    </row>
    <row r="15" spans="1:26" ht="10.5" customHeight="1">
      <c r="A15" s="48" t="s">
        <v>16</v>
      </c>
      <c r="B15" s="46" t="s">
        <v>17</v>
      </c>
      <c r="C15" s="49" t="s">
        <v>18</v>
      </c>
      <c r="D15" s="57"/>
      <c r="E15" s="57"/>
      <c r="F15" s="57"/>
      <c r="G15" s="57"/>
      <c r="H15" s="57"/>
      <c r="I15" s="50"/>
      <c r="J15" s="48" t="s">
        <v>19</v>
      </c>
      <c r="K15" s="48" t="s">
        <v>20</v>
      </c>
      <c r="L15" s="49" t="s">
        <v>21</v>
      </c>
      <c r="M15" s="50"/>
      <c r="N15" s="53" t="s">
        <v>22</v>
      </c>
      <c r="O15" s="56" t="s">
        <v>23</v>
      </c>
      <c r="P15" s="104" t="s">
        <v>24</v>
      </c>
    </row>
    <row r="16" spans="1:26" ht="27" customHeight="1">
      <c r="A16" s="47"/>
      <c r="B16" s="47"/>
      <c r="C16" s="51"/>
      <c r="D16" s="58"/>
      <c r="E16" s="58"/>
      <c r="F16" s="58"/>
      <c r="G16" s="58"/>
      <c r="H16" s="58"/>
      <c r="I16" s="52"/>
      <c r="J16" s="47"/>
      <c r="K16" s="47"/>
      <c r="L16" s="51"/>
      <c r="M16" s="52"/>
      <c r="N16" s="47"/>
      <c r="O16" s="52"/>
      <c r="P16" s="105"/>
    </row>
    <row r="17" spans="1:26" ht="12" customHeight="1">
      <c r="A17" s="11">
        <v>0.3</v>
      </c>
      <c r="B17" s="12">
        <f>A17/$M$8</f>
        <v>0.15</v>
      </c>
      <c r="C17" s="59" t="s">
        <v>38</v>
      </c>
      <c r="D17" s="60"/>
      <c r="E17" s="60"/>
      <c r="F17" s="60"/>
      <c r="G17" s="60"/>
      <c r="H17" s="60"/>
      <c r="I17" s="61"/>
      <c r="J17" s="13" t="s">
        <v>35</v>
      </c>
      <c r="K17" s="14">
        <v>0</v>
      </c>
      <c r="L17" s="54">
        <v>0.19</v>
      </c>
      <c r="M17" s="55"/>
      <c r="N17" s="15">
        <f t="shared" ref="N17:N19" si="0">+A17*L17</f>
        <v>5.6999999999999995E-2</v>
      </c>
      <c r="O17" s="16">
        <f t="shared" ref="O17:O20" si="1">L17*B17</f>
        <v>2.8499999999999998E-2</v>
      </c>
      <c r="P17" s="16">
        <f t="shared" ref="P17:P25" si="2">L17*K17</f>
        <v>0</v>
      </c>
      <c r="T17" s="17"/>
    </row>
    <row r="18" spans="1:26" ht="12" customHeight="1">
      <c r="A18" s="11">
        <v>0.03</v>
      </c>
      <c r="B18" s="12">
        <f t="shared" ref="B18:B20" si="3">A18/$M$8</f>
        <v>1.4999999999999999E-2</v>
      </c>
      <c r="C18" s="62" t="s">
        <v>39</v>
      </c>
      <c r="D18" s="63"/>
      <c r="E18" s="63"/>
      <c r="F18" s="63"/>
      <c r="G18" s="63"/>
      <c r="H18" s="63"/>
      <c r="I18" s="55"/>
      <c r="J18" s="13" t="s">
        <v>35</v>
      </c>
      <c r="K18" s="14">
        <f t="shared" ref="K18:K25" si="4">A18*$H$8</f>
        <v>0</v>
      </c>
      <c r="L18" s="54">
        <v>1.79</v>
      </c>
      <c r="M18" s="55"/>
      <c r="N18" s="15">
        <f t="shared" si="0"/>
        <v>5.3699999999999998E-2</v>
      </c>
      <c r="O18" s="16">
        <f t="shared" si="1"/>
        <v>2.6849999999999999E-2</v>
      </c>
      <c r="P18" s="16">
        <f t="shared" si="2"/>
        <v>0</v>
      </c>
      <c r="T18" s="17"/>
    </row>
    <row r="19" spans="1:26" ht="12" customHeight="1">
      <c r="A19" s="11">
        <v>6.0000000000000001E-3</v>
      </c>
      <c r="B19" s="12">
        <f t="shared" si="3"/>
        <v>3.0000000000000001E-3</v>
      </c>
      <c r="C19" s="62" t="s">
        <v>40</v>
      </c>
      <c r="D19" s="63"/>
      <c r="E19" s="63"/>
      <c r="F19" s="63"/>
      <c r="G19" s="63"/>
      <c r="H19" s="63"/>
      <c r="I19" s="55"/>
      <c r="J19" s="13" t="s">
        <v>35</v>
      </c>
      <c r="K19" s="14">
        <f t="shared" si="4"/>
        <v>0</v>
      </c>
      <c r="L19" s="54">
        <v>4.9800000000000004</v>
      </c>
      <c r="M19" s="55"/>
      <c r="N19" s="15">
        <f t="shared" si="0"/>
        <v>2.9880000000000004E-2</v>
      </c>
      <c r="O19" s="16">
        <f t="shared" si="1"/>
        <v>1.4940000000000002E-2</v>
      </c>
      <c r="P19" s="16">
        <f t="shared" si="2"/>
        <v>0</v>
      </c>
    </row>
    <row r="20" spans="1:26" ht="12" customHeight="1">
      <c r="A20" s="11">
        <v>0.08</v>
      </c>
      <c r="B20" s="12">
        <f t="shared" si="3"/>
        <v>0.04</v>
      </c>
      <c r="C20" s="62" t="s">
        <v>41</v>
      </c>
      <c r="D20" s="63"/>
      <c r="E20" s="63"/>
      <c r="F20" s="63"/>
      <c r="G20" s="63"/>
      <c r="H20" s="63"/>
      <c r="I20" s="55"/>
      <c r="J20" s="13" t="s">
        <v>35</v>
      </c>
      <c r="K20" s="14">
        <f t="shared" si="4"/>
        <v>0</v>
      </c>
      <c r="L20" s="54">
        <v>1.45</v>
      </c>
      <c r="M20" s="55"/>
      <c r="N20" s="15">
        <f t="shared" ref="N20:N25" si="5">+A20*L20</f>
        <v>0.11599999999999999</v>
      </c>
      <c r="O20" s="16">
        <f t="shared" si="1"/>
        <v>5.7999999999999996E-2</v>
      </c>
      <c r="P20" s="16">
        <f t="shared" si="2"/>
        <v>0</v>
      </c>
    </row>
    <row r="21" spans="1:26" ht="12" customHeight="1">
      <c r="A21" s="11">
        <v>0.04</v>
      </c>
      <c r="B21" s="12">
        <f t="shared" ref="B21:B25" si="6">A21/$M$8</f>
        <v>0.02</v>
      </c>
      <c r="C21" s="62" t="s">
        <v>42</v>
      </c>
      <c r="D21" s="63"/>
      <c r="E21" s="63"/>
      <c r="F21" s="63"/>
      <c r="G21" s="63"/>
      <c r="H21" s="63"/>
      <c r="I21" s="55"/>
      <c r="J21" s="13" t="s">
        <v>35</v>
      </c>
      <c r="K21" s="14">
        <f t="shared" si="4"/>
        <v>0</v>
      </c>
      <c r="L21" s="54">
        <v>2.99</v>
      </c>
      <c r="M21" s="55"/>
      <c r="N21" s="15">
        <f t="shared" si="5"/>
        <v>0.11960000000000001</v>
      </c>
      <c r="O21" s="16">
        <f t="shared" ref="O21:O25" si="7">L21*B21</f>
        <v>5.9800000000000006E-2</v>
      </c>
      <c r="P21" s="16">
        <f t="shared" si="2"/>
        <v>0</v>
      </c>
    </row>
    <row r="22" spans="1:26" ht="12" customHeight="1">
      <c r="A22" s="11">
        <v>2.5000000000000001E-2</v>
      </c>
      <c r="B22" s="12">
        <f t="shared" si="6"/>
        <v>1.2500000000000001E-2</v>
      </c>
      <c r="C22" s="62" t="s">
        <v>43</v>
      </c>
      <c r="D22" s="63"/>
      <c r="E22" s="63"/>
      <c r="F22" s="63"/>
      <c r="G22" s="63"/>
      <c r="H22" s="63"/>
      <c r="I22" s="55"/>
      <c r="J22" s="13" t="s">
        <v>35</v>
      </c>
      <c r="K22" s="14">
        <v>0</v>
      </c>
      <c r="L22" s="54">
        <v>17.8</v>
      </c>
      <c r="M22" s="55"/>
      <c r="N22" s="15">
        <f t="shared" si="5"/>
        <v>0.44500000000000006</v>
      </c>
      <c r="O22" s="16">
        <f t="shared" si="7"/>
        <v>0.22250000000000003</v>
      </c>
      <c r="P22" s="16">
        <f t="shared" si="2"/>
        <v>0</v>
      </c>
    </row>
    <row r="23" spans="1:26" ht="12" customHeight="1">
      <c r="A23" s="11">
        <v>0.05</v>
      </c>
      <c r="B23" s="12">
        <f t="shared" si="6"/>
        <v>2.5000000000000001E-2</v>
      </c>
      <c r="C23" s="62" t="s">
        <v>44</v>
      </c>
      <c r="D23" s="63"/>
      <c r="E23" s="63"/>
      <c r="F23" s="63"/>
      <c r="G23" s="63"/>
      <c r="H23" s="63"/>
      <c r="I23" s="55"/>
      <c r="J23" s="13" t="s">
        <v>35</v>
      </c>
      <c r="K23" s="14">
        <f t="shared" si="4"/>
        <v>0</v>
      </c>
      <c r="L23" s="54">
        <v>5.58</v>
      </c>
      <c r="M23" s="55"/>
      <c r="N23" s="15">
        <f t="shared" si="5"/>
        <v>0.27900000000000003</v>
      </c>
      <c r="O23" s="16">
        <f t="shared" si="7"/>
        <v>0.13950000000000001</v>
      </c>
      <c r="P23" s="16">
        <f t="shared" si="2"/>
        <v>0</v>
      </c>
    </row>
    <row r="24" spans="1:26" ht="12" customHeight="1">
      <c r="A24" s="11">
        <v>6.0000000000000001E-3</v>
      </c>
      <c r="B24" s="12">
        <f t="shared" si="6"/>
        <v>3.0000000000000001E-3</v>
      </c>
      <c r="C24" s="62" t="s">
        <v>45</v>
      </c>
      <c r="D24" s="63"/>
      <c r="E24" s="63"/>
      <c r="F24" s="63"/>
      <c r="G24" s="63"/>
      <c r="H24" s="63"/>
      <c r="I24" s="55"/>
      <c r="J24" s="13" t="s">
        <v>35</v>
      </c>
      <c r="K24" s="14">
        <f t="shared" si="4"/>
        <v>0</v>
      </c>
      <c r="L24" s="54">
        <v>7.72</v>
      </c>
      <c r="M24" s="55"/>
      <c r="N24" s="15">
        <f t="shared" si="5"/>
        <v>4.632E-2</v>
      </c>
      <c r="O24" s="16">
        <f t="shared" si="7"/>
        <v>2.316E-2</v>
      </c>
      <c r="P24" s="16">
        <f t="shared" si="2"/>
        <v>0</v>
      </c>
    </row>
    <row r="25" spans="1:26" ht="12" customHeight="1">
      <c r="A25" s="11">
        <v>4.0000000000000001E-3</v>
      </c>
      <c r="B25" s="12">
        <f t="shared" si="6"/>
        <v>2E-3</v>
      </c>
      <c r="C25" s="62" t="s">
        <v>46</v>
      </c>
      <c r="D25" s="63"/>
      <c r="E25" s="63"/>
      <c r="F25" s="63"/>
      <c r="G25" s="63"/>
      <c r="H25" s="63"/>
      <c r="I25" s="55"/>
      <c r="J25" s="13" t="s">
        <v>35</v>
      </c>
      <c r="K25" s="14">
        <f t="shared" si="4"/>
        <v>0</v>
      </c>
      <c r="L25" s="54">
        <v>0.49</v>
      </c>
      <c r="M25" s="55"/>
      <c r="N25" s="15">
        <f t="shared" si="5"/>
        <v>1.9599999999999999E-3</v>
      </c>
      <c r="O25" s="16">
        <f t="shared" si="7"/>
        <v>9.7999999999999997E-4</v>
      </c>
      <c r="P25" s="16">
        <f t="shared" si="2"/>
        <v>0</v>
      </c>
    </row>
    <row r="26" spans="1:26" ht="12" customHeight="1">
      <c r="A26" s="18"/>
      <c r="B26" s="44">
        <f>SUM(B17:B25)</f>
        <v>0.27050000000000002</v>
      </c>
      <c r="C26" s="45" t="s">
        <v>49</v>
      </c>
      <c r="D26" s="45"/>
      <c r="E26" s="5"/>
      <c r="F26" s="5"/>
      <c r="G26" s="5"/>
      <c r="H26" s="5"/>
      <c r="I26" s="5"/>
      <c r="J26" s="19"/>
      <c r="K26" s="64" t="s">
        <v>25</v>
      </c>
      <c r="L26" s="65"/>
      <c r="M26" s="66"/>
      <c r="N26" s="20">
        <f>SUM(N17:N25)</f>
        <v>1.1484599999999998</v>
      </c>
      <c r="O26" s="20">
        <f>SUM(O17:O25)</f>
        <v>0.57422999999999991</v>
      </c>
      <c r="P26" s="21">
        <f>SUM(P17:P25)</f>
        <v>0</v>
      </c>
    </row>
    <row r="27" spans="1:26" ht="12" customHeight="1">
      <c r="A27" s="18"/>
      <c r="B27" s="22"/>
      <c r="C27" s="23"/>
      <c r="D27" s="22"/>
      <c r="E27" s="23"/>
      <c r="F27" s="5"/>
      <c r="G27" s="5"/>
      <c r="H27" s="24" t="s">
        <v>26</v>
      </c>
      <c r="I27" s="25">
        <v>0</v>
      </c>
      <c r="J27" s="26"/>
      <c r="K27" s="73" t="s">
        <v>27</v>
      </c>
      <c r="L27" s="66"/>
      <c r="M27" s="27">
        <v>0</v>
      </c>
      <c r="N27" s="21">
        <f t="shared" ref="N27:P27" si="8">+N26*M27</f>
        <v>0</v>
      </c>
      <c r="O27" s="21">
        <f t="shared" si="8"/>
        <v>0</v>
      </c>
      <c r="P27" s="21">
        <f t="shared" si="8"/>
        <v>0</v>
      </c>
    </row>
    <row r="28" spans="1:26" ht="12" customHeight="1">
      <c r="A28" s="18"/>
      <c r="B28" s="74"/>
      <c r="C28" s="57"/>
      <c r="D28" s="5"/>
      <c r="E28" s="5"/>
      <c r="F28" s="5"/>
      <c r="G28" s="5"/>
      <c r="H28" s="5"/>
      <c r="I28" s="5"/>
      <c r="J28" s="5"/>
      <c r="K28" s="64" t="s">
        <v>28</v>
      </c>
      <c r="L28" s="65"/>
      <c r="M28" s="66"/>
      <c r="N28" s="21">
        <f t="shared" ref="N28:P28" si="9">+N27+N26</f>
        <v>1.1484599999999998</v>
      </c>
      <c r="O28" s="21">
        <f>+O27+O26</f>
        <v>0.57422999999999991</v>
      </c>
      <c r="P28" s="21">
        <f t="shared" si="9"/>
        <v>0</v>
      </c>
    </row>
    <row r="29" spans="1:26" ht="12" customHeight="1">
      <c r="A29" s="18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28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8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28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 customHeight="1">
      <c r="A31" s="1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8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 customHeight="1">
      <c r="A32" s="18"/>
      <c r="B32" s="30"/>
      <c r="C32" s="30"/>
      <c r="D32" s="5"/>
      <c r="E32" s="5"/>
      <c r="F32" s="5"/>
      <c r="G32" s="5"/>
      <c r="H32" s="5"/>
      <c r="I32" s="5"/>
      <c r="J32" s="5"/>
      <c r="K32" s="67" t="s">
        <v>29</v>
      </c>
      <c r="L32" s="58"/>
      <c r="M32" s="58"/>
      <c r="N32" s="58"/>
      <c r="O32" s="58"/>
      <c r="P32" s="52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 customHeight="1">
      <c r="A33" s="18"/>
      <c r="B33" s="30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28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 customHeight="1">
      <c r="A34" s="18"/>
      <c r="B34" s="5"/>
      <c r="C34" s="5"/>
      <c r="D34" s="5"/>
      <c r="E34" s="5"/>
      <c r="F34" s="5"/>
      <c r="G34" s="5"/>
      <c r="H34" s="5"/>
      <c r="I34" s="5"/>
      <c r="J34" s="5"/>
      <c r="K34" s="68"/>
      <c r="L34" s="69"/>
      <c r="M34" s="69"/>
      <c r="N34" s="69"/>
      <c r="O34" s="69"/>
      <c r="P34" s="70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 customHeight="1">
      <c r="A35" s="18"/>
      <c r="B35" s="5"/>
      <c r="C35" s="5"/>
      <c r="D35" s="5"/>
      <c r="E35" s="5"/>
      <c r="F35" s="5"/>
      <c r="G35" s="5"/>
      <c r="H35" s="5"/>
      <c r="I35" s="5"/>
      <c r="J35" s="5"/>
      <c r="K35" s="71"/>
      <c r="L35" s="57"/>
      <c r="M35" s="57"/>
      <c r="N35" s="57"/>
      <c r="O35" s="57"/>
      <c r="P35" s="50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" customHeight="1">
      <c r="A36" s="31"/>
      <c r="B36" s="5"/>
      <c r="C36" s="5"/>
      <c r="D36" s="5"/>
      <c r="E36" s="5"/>
      <c r="F36" s="5"/>
      <c r="G36" s="5"/>
      <c r="H36" s="5"/>
      <c r="I36" s="5"/>
      <c r="J36" s="5"/>
      <c r="K36" s="71"/>
      <c r="L36" s="57"/>
      <c r="M36" s="57"/>
      <c r="N36" s="57"/>
      <c r="O36" s="57"/>
      <c r="P36" s="50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" customHeight="1">
      <c r="A37" s="18"/>
      <c r="B37" s="5"/>
      <c r="C37" s="5"/>
      <c r="D37" s="5"/>
      <c r="E37" s="5"/>
      <c r="F37" s="5"/>
      <c r="G37" s="5"/>
      <c r="H37" s="5"/>
      <c r="I37" s="5"/>
      <c r="J37" s="5"/>
      <c r="K37" s="71"/>
      <c r="L37" s="57"/>
      <c r="M37" s="57"/>
      <c r="N37" s="57"/>
      <c r="O37" s="57"/>
      <c r="P37" s="50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 customHeight="1">
      <c r="A38" s="18"/>
      <c r="B38" s="5"/>
      <c r="C38" s="5"/>
      <c r="D38" s="5"/>
      <c r="E38" s="5"/>
      <c r="F38" s="5"/>
      <c r="G38" s="5"/>
      <c r="H38" s="5"/>
      <c r="I38" s="5"/>
      <c r="J38" s="5"/>
      <c r="K38" s="71"/>
      <c r="L38" s="57"/>
      <c r="M38" s="57"/>
      <c r="N38" s="57"/>
      <c r="O38" s="57"/>
      <c r="P38" s="50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 customHeight="1">
      <c r="A39" s="18"/>
      <c r="B39" s="5"/>
      <c r="C39" s="5"/>
      <c r="D39" s="5"/>
      <c r="E39" s="5"/>
      <c r="F39" s="5"/>
      <c r="G39" s="5"/>
      <c r="H39" s="5"/>
      <c r="I39" s="5"/>
      <c r="J39" s="5"/>
      <c r="K39" s="71"/>
      <c r="L39" s="57"/>
      <c r="M39" s="57"/>
      <c r="N39" s="57"/>
      <c r="O39" s="57"/>
      <c r="P39" s="50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" customHeight="1">
      <c r="A40" s="18"/>
      <c r="B40" s="5"/>
      <c r="C40" s="5"/>
      <c r="D40" s="5"/>
      <c r="E40" s="5"/>
      <c r="F40" s="5"/>
      <c r="G40" s="5"/>
      <c r="H40" s="5"/>
      <c r="I40" s="5"/>
      <c r="J40" s="5"/>
      <c r="K40" s="71"/>
      <c r="L40" s="57"/>
      <c r="M40" s="57"/>
      <c r="N40" s="57"/>
      <c r="O40" s="57"/>
      <c r="P40" s="50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" customHeight="1">
      <c r="A41" s="32"/>
      <c r="B41" s="29"/>
      <c r="C41" s="29"/>
      <c r="D41" s="29"/>
      <c r="E41" s="29"/>
      <c r="F41" s="29"/>
      <c r="G41" s="29"/>
      <c r="H41" s="29"/>
      <c r="I41" s="29"/>
      <c r="J41" s="5"/>
      <c r="K41" s="71"/>
      <c r="L41" s="57"/>
      <c r="M41" s="57"/>
      <c r="N41" s="57"/>
      <c r="O41" s="57"/>
      <c r="P41" s="50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" customHeight="1">
      <c r="A42" s="31"/>
      <c r="B42" s="5"/>
      <c r="C42" s="5"/>
      <c r="D42" s="5"/>
      <c r="E42" s="5"/>
      <c r="F42" s="5"/>
      <c r="G42" s="29"/>
      <c r="H42" s="29"/>
      <c r="I42" s="29"/>
      <c r="J42" s="5"/>
      <c r="K42" s="71"/>
      <c r="L42" s="57"/>
      <c r="M42" s="57"/>
      <c r="N42" s="57"/>
      <c r="O42" s="57"/>
      <c r="P42" s="50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 customHeight="1">
      <c r="A43" s="33" t="s">
        <v>30</v>
      </c>
      <c r="B43" s="34"/>
      <c r="C43" s="34"/>
      <c r="D43" s="35"/>
      <c r="E43" s="72" t="s">
        <v>31</v>
      </c>
      <c r="F43" s="57"/>
      <c r="G43" s="36"/>
      <c r="H43" s="34"/>
      <c r="I43" s="34"/>
      <c r="J43" s="35"/>
      <c r="K43" s="71"/>
      <c r="L43" s="57"/>
      <c r="M43" s="57"/>
      <c r="N43" s="57"/>
      <c r="O43" s="57"/>
      <c r="P43" s="50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 customHeight="1">
      <c r="A44" s="18"/>
      <c r="B44" s="5"/>
      <c r="C44" s="5"/>
      <c r="D44" s="5"/>
      <c r="E44" s="5"/>
      <c r="F44" s="5"/>
      <c r="G44" s="5"/>
      <c r="H44" s="5"/>
      <c r="I44" s="5"/>
      <c r="J44" s="5"/>
      <c r="K44" s="71"/>
      <c r="L44" s="57"/>
      <c r="M44" s="57"/>
      <c r="N44" s="57"/>
      <c r="O44" s="57"/>
      <c r="P44" s="50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 customHeight="1">
      <c r="A45" s="18"/>
      <c r="B45" s="5"/>
      <c r="C45" s="5"/>
      <c r="D45" s="5"/>
      <c r="E45" s="5"/>
      <c r="F45" s="5"/>
      <c r="G45" s="5"/>
      <c r="H45" s="5"/>
      <c r="I45" s="5"/>
      <c r="J45" s="5"/>
      <c r="K45" s="71"/>
      <c r="L45" s="57"/>
      <c r="M45" s="57"/>
      <c r="N45" s="57"/>
      <c r="O45" s="57"/>
      <c r="P45" s="50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 customHeight="1">
      <c r="A46" s="18"/>
      <c r="B46" s="5"/>
      <c r="C46" s="5"/>
      <c r="D46" s="5"/>
      <c r="E46" s="5"/>
      <c r="F46" s="5"/>
      <c r="G46" s="5"/>
      <c r="H46" s="5"/>
      <c r="I46" s="5"/>
      <c r="J46" s="5"/>
      <c r="K46" s="71"/>
      <c r="L46" s="57"/>
      <c r="M46" s="57"/>
      <c r="N46" s="57"/>
      <c r="O46" s="57"/>
      <c r="P46" s="50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 customHeight="1">
      <c r="A47" s="18"/>
      <c r="B47" s="5"/>
      <c r="C47" s="5"/>
      <c r="D47" s="5"/>
      <c r="E47" s="5"/>
      <c r="F47" s="5"/>
      <c r="G47" s="5"/>
      <c r="H47" s="5"/>
      <c r="I47" s="5"/>
      <c r="J47" s="5"/>
      <c r="K47" s="71"/>
      <c r="L47" s="57"/>
      <c r="M47" s="57"/>
      <c r="N47" s="57"/>
      <c r="O47" s="57"/>
      <c r="P47" s="50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 customHeight="1">
      <c r="A48" s="18"/>
      <c r="B48" s="5"/>
      <c r="C48" s="5"/>
      <c r="D48" s="5"/>
      <c r="E48" s="5"/>
      <c r="F48" s="5"/>
      <c r="G48" s="5"/>
      <c r="H48" s="5"/>
      <c r="I48" s="5"/>
      <c r="J48" s="5"/>
      <c r="K48" s="71"/>
      <c r="L48" s="57"/>
      <c r="M48" s="57"/>
      <c r="N48" s="57"/>
      <c r="O48" s="57"/>
      <c r="P48" s="50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51"/>
      <c r="L49" s="58"/>
      <c r="M49" s="58"/>
      <c r="N49" s="58"/>
      <c r="O49" s="58"/>
      <c r="P49" s="52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 customHeight="1">
      <c r="A50" s="29"/>
      <c r="B50" s="29"/>
      <c r="C50" s="29"/>
      <c r="D50" s="29"/>
      <c r="E50" s="29"/>
      <c r="F50" s="29"/>
      <c r="G50" s="5"/>
      <c r="H50" s="5"/>
      <c r="I50" s="5"/>
      <c r="J50" s="5"/>
      <c r="K50" s="5"/>
      <c r="L50" s="5"/>
      <c r="M50" s="5"/>
      <c r="N50" s="5"/>
      <c r="O50" s="5"/>
      <c r="P50" s="5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spans="1:26" ht="12" customHeight="1">
      <c r="A51" s="29"/>
      <c r="B51" s="29"/>
      <c r="C51" s="29"/>
      <c r="D51" s="29"/>
      <c r="E51" s="29"/>
      <c r="F51" s="29"/>
      <c r="G51" s="5"/>
      <c r="H51" s="5"/>
      <c r="I51" s="5"/>
      <c r="J51" s="5"/>
      <c r="K51" s="5"/>
      <c r="L51" s="5"/>
      <c r="M51" s="5"/>
      <c r="N51" s="5"/>
      <c r="O51" s="5"/>
      <c r="P51" s="5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1:26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26" ht="12" customHeight="1"/>
    <row r="56" spans="1:26" ht="12" customHeight="1"/>
    <row r="57" spans="1:26" ht="12" customHeight="1"/>
    <row r="58" spans="1:26" ht="10.5" customHeight="1"/>
    <row r="59" spans="1:26" ht="10.5" customHeight="1"/>
    <row r="60" spans="1:26" ht="10.5" customHeight="1"/>
    <row r="61" spans="1:26" ht="10.5" customHeight="1"/>
    <row r="62" spans="1:26" ht="10.5" customHeight="1"/>
    <row r="63" spans="1:26" ht="10.5" customHeight="1"/>
    <row r="64" spans="1:26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63">
    <mergeCell ref="C25:I25"/>
    <mergeCell ref="L25:M25"/>
    <mergeCell ref="P15:P16"/>
    <mergeCell ref="A15:A16"/>
    <mergeCell ref="L19:M19"/>
    <mergeCell ref="L20:M20"/>
    <mergeCell ref="C22:I22"/>
    <mergeCell ref="L22:M22"/>
    <mergeCell ref="C23:I23"/>
    <mergeCell ref="L23:M23"/>
    <mergeCell ref="L24:M24"/>
    <mergeCell ref="C24:I24"/>
    <mergeCell ref="C18:I18"/>
    <mergeCell ref="L18:M18"/>
    <mergeCell ref="C19:I19"/>
    <mergeCell ref="C20:I20"/>
    <mergeCell ref="A10:A11"/>
    <mergeCell ref="B10:B11"/>
    <mergeCell ref="A14:P14"/>
    <mergeCell ref="C10:D11"/>
    <mergeCell ref="E10:F11"/>
    <mergeCell ref="A12:A13"/>
    <mergeCell ref="B12:B13"/>
    <mergeCell ref="C12:D13"/>
    <mergeCell ref="E12:F13"/>
    <mergeCell ref="B6:C6"/>
    <mergeCell ref="B8:C8"/>
    <mergeCell ref="E8:G8"/>
    <mergeCell ref="K8:L8"/>
    <mergeCell ref="A9:P9"/>
    <mergeCell ref="B28:C28"/>
    <mergeCell ref="A2:C3"/>
    <mergeCell ref="D2:P2"/>
    <mergeCell ref="D3:P3"/>
    <mergeCell ref="A4:C5"/>
    <mergeCell ref="D4:P5"/>
    <mergeCell ref="D6:P6"/>
    <mergeCell ref="A7:P7"/>
    <mergeCell ref="G10:H11"/>
    <mergeCell ref="I10:J11"/>
    <mergeCell ref="G12:H13"/>
    <mergeCell ref="I12:J13"/>
    <mergeCell ref="K12:L13"/>
    <mergeCell ref="K10:L11"/>
    <mergeCell ref="M10:P11"/>
    <mergeCell ref="M12:P13"/>
    <mergeCell ref="K28:M28"/>
    <mergeCell ref="K32:P32"/>
    <mergeCell ref="K34:P49"/>
    <mergeCell ref="E43:F43"/>
    <mergeCell ref="K26:M26"/>
    <mergeCell ref="K27:L27"/>
    <mergeCell ref="L21:M21"/>
    <mergeCell ref="O15:O16"/>
    <mergeCell ref="C15:I16"/>
    <mergeCell ref="C17:I17"/>
    <mergeCell ref="L17:M17"/>
    <mergeCell ref="C21:I21"/>
    <mergeCell ref="B15:B16"/>
    <mergeCell ref="J15:J16"/>
    <mergeCell ref="K15:K16"/>
    <mergeCell ref="L15:M16"/>
    <mergeCell ref="N15:N16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00"/>
  <sheetViews>
    <sheetView topLeftCell="A5" zoomScale="90" zoomScaleNormal="90" workbookViewId="0">
      <selection activeCell="A2" sqref="A2"/>
    </sheetView>
  </sheetViews>
  <sheetFormatPr defaultColWidth="12.5546875" defaultRowHeight="15" customHeight="1"/>
  <cols>
    <col min="1" max="1" width="91.21875" customWidth="1"/>
    <col min="2" max="26" width="8.5546875" customWidth="1"/>
  </cols>
  <sheetData>
    <row r="1" spans="1:8" ht="12.75" customHeight="1">
      <c r="A1" s="39" t="s">
        <v>32</v>
      </c>
      <c r="B1" s="40"/>
      <c r="C1" s="40"/>
      <c r="D1" s="40"/>
      <c r="E1" s="40"/>
      <c r="F1" s="40"/>
      <c r="G1" s="40"/>
      <c r="H1" s="40"/>
    </row>
    <row r="2" spans="1:8" ht="367.5" customHeight="1">
      <c r="A2" s="42" t="s">
        <v>47</v>
      </c>
    </row>
    <row r="3" spans="1:8" ht="12.75" customHeight="1"/>
    <row r="4" spans="1:8" ht="12.75" customHeight="1">
      <c r="A4" s="39" t="s">
        <v>33</v>
      </c>
    </row>
    <row r="5" spans="1:8" ht="315.75" customHeight="1">
      <c r="A5" s="43" t="s">
        <v>50</v>
      </c>
    </row>
    <row r="6" spans="1:8" ht="12.75" customHeight="1">
      <c r="A6" s="41" t="s">
        <v>34</v>
      </c>
    </row>
    <row r="7" spans="1:8" ht="12.75" customHeight="1"/>
    <row r="8" spans="1:8" ht="12.75" customHeight="1"/>
    <row r="9" spans="1:8" ht="12.75" customHeight="1"/>
    <row r="10" spans="1:8" ht="12.75" customHeight="1"/>
    <row r="11" spans="1:8" ht="12.75" customHeight="1"/>
    <row r="12" spans="1:8" ht="12.75" customHeight="1"/>
    <row r="13" spans="1:8" ht="12.75" customHeight="1"/>
    <row r="14" spans="1:8" ht="12.75" customHeight="1"/>
    <row r="15" spans="1:8" ht="12.75" customHeight="1"/>
    <row r="16" spans="1:8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A6FC4-E7DA-4A01-B74F-14EF3001229D}">
  <dimension ref="A1:V24"/>
  <sheetViews>
    <sheetView tabSelected="1" workbookViewId="0">
      <selection activeCell="O29" sqref="O29"/>
    </sheetView>
  </sheetViews>
  <sheetFormatPr defaultRowHeight="13.8"/>
  <cols>
    <col min="1" max="1" width="17.77734375" style="106" customWidth="1"/>
    <col min="2" max="2" width="5.5546875" style="106" customWidth="1"/>
    <col min="3" max="3" width="4.77734375" style="106" customWidth="1"/>
    <col min="4" max="4" width="6.5546875" style="106" customWidth="1"/>
    <col min="5" max="5" width="10.21875" style="106" customWidth="1"/>
    <col min="6" max="7" width="6.21875" style="106" customWidth="1"/>
    <col min="8" max="8" width="4.77734375" style="106" customWidth="1"/>
    <col min="9" max="9" width="8.88671875" style="106"/>
    <col min="10" max="10" width="7.77734375" style="106" customWidth="1"/>
    <col min="11" max="11" width="10" style="106" customWidth="1"/>
    <col min="12" max="12" width="7.77734375" style="106" customWidth="1"/>
    <col min="13" max="13" width="5.77734375" style="106" customWidth="1"/>
    <col min="14" max="14" width="5.21875" style="106" customWidth="1"/>
    <col min="15" max="15" width="8.88671875" style="106"/>
    <col min="16" max="16" width="7.21875" style="106" customWidth="1"/>
    <col min="17" max="17" width="5.77734375" style="106" customWidth="1"/>
    <col min="18" max="18" width="7.44140625" style="106" customWidth="1"/>
    <col min="19" max="16384" width="8.88671875" style="106"/>
  </cols>
  <sheetData>
    <row r="1" spans="1:22">
      <c r="A1" s="106" t="s">
        <v>81</v>
      </c>
      <c r="B1" s="106" t="s">
        <v>80</v>
      </c>
    </row>
    <row r="4" spans="1:22">
      <c r="A4" s="114" t="s">
        <v>79</v>
      </c>
      <c r="B4" s="114" t="s">
        <v>78</v>
      </c>
      <c r="C4" s="114" t="s">
        <v>77</v>
      </c>
      <c r="D4" s="114" t="s">
        <v>76</v>
      </c>
      <c r="E4" s="113" t="s">
        <v>75</v>
      </c>
      <c r="F4" s="113"/>
      <c r="G4" s="113" t="s">
        <v>74</v>
      </c>
      <c r="H4" s="113"/>
      <c r="I4" s="113" t="s">
        <v>73</v>
      </c>
      <c r="J4" s="113"/>
      <c r="K4" s="113" t="s">
        <v>72</v>
      </c>
      <c r="L4" s="113"/>
      <c r="M4" s="113" t="s">
        <v>71</v>
      </c>
      <c r="N4" s="113"/>
      <c r="O4" s="113" t="s">
        <v>70</v>
      </c>
      <c r="P4" s="113"/>
      <c r="Q4" s="113" t="s">
        <v>69</v>
      </c>
      <c r="R4" s="113"/>
      <c r="S4" s="113" t="s">
        <v>68</v>
      </c>
      <c r="T4" s="113"/>
      <c r="U4" s="113" t="s">
        <v>68</v>
      </c>
      <c r="V4" s="113"/>
    </row>
    <row r="5" spans="1:22">
      <c r="A5" s="112"/>
      <c r="B5" s="112"/>
      <c r="C5" s="112"/>
      <c r="D5" s="112"/>
      <c r="E5" s="111" t="s">
        <v>65</v>
      </c>
      <c r="F5" s="111" t="s">
        <v>67</v>
      </c>
      <c r="G5" s="111" t="s">
        <v>65</v>
      </c>
      <c r="H5" s="111" t="s">
        <v>67</v>
      </c>
      <c r="I5" s="111" t="s">
        <v>65</v>
      </c>
      <c r="J5" s="111" t="s">
        <v>67</v>
      </c>
      <c r="K5" s="111" t="s">
        <v>65</v>
      </c>
      <c r="L5" s="111" t="s">
        <v>67</v>
      </c>
      <c r="M5" s="111" t="s">
        <v>65</v>
      </c>
      <c r="N5" s="111" t="s">
        <v>67</v>
      </c>
      <c r="O5" s="111" t="s">
        <v>65</v>
      </c>
      <c r="P5" s="111" t="s">
        <v>67</v>
      </c>
      <c r="Q5" s="111" t="s">
        <v>65</v>
      </c>
      <c r="R5" s="111" t="s">
        <v>67</v>
      </c>
      <c r="S5" s="111" t="s">
        <v>65</v>
      </c>
      <c r="T5" s="111" t="s">
        <v>66</v>
      </c>
      <c r="U5" s="111" t="s">
        <v>65</v>
      </c>
      <c r="V5" s="111" t="s">
        <v>64</v>
      </c>
    </row>
    <row r="6" spans="1:22">
      <c r="A6" s="106" t="s">
        <v>63</v>
      </c>
      <c r="C6" s="109"/>
      <c r="D6" s="109">
        <v>300</v>
      </c>
      <c r="E6" s="109"/>
      <c r="F6" s="109">
        <f>(D6*E6)/100</f>
        <v>0</v>
      </c>
      <c r="G6" s="109"/>
      <c r="H6" s="109">
        <f>(D6*G6)/100</f>
        <v>0</v>
      </c>
      <c r="I6" s="109"/>
      <c r="J6" s="109">
        <f>(D6*I6)/100</f>
        <v>0</v>
      </c>
      <c r="K6" s="109"/>
      <c r="L6" s="109">
        <f>(D6*K6)/100</f>
        <v>0</v>
      </c>
      <c r="M6" s="109"/>
      <c r="N6" s="109">
        <f>(M6*D6)/100</f>
        <v>0</v>
      </c>
      <c r="O6" s="109"/>
      <c r="P6" s="109">
        <f>(O6*D6)/100</f>
        <v>0</v>
      </c>
      <c r="Q6" s="109"/>
      <c r="R6" s="109">
        <f>(Q6*D6)/100</f>
        <v>0</v>
      </c>
      <c r="S6" s="109"/>
      <c r="T6" s="109">
        <f>(S6*D6)/100</f>
        <v>0</v>
      </c>
      <c r="V6" s="109">
        <f>(U6*D6)/100</f>
        <v>0</v>
      </c>
    </row>
    <row r="7" spans="1:22">
      <c r="A7" s="106" t="s">
        <v>39</v>
      </c>
      <c r="C7" s="109"/>
      <c r="D7" s="109">
        <v>30</v>
      </c>
      <c r="E7" s="111">
        <v>0.2</v>
      </c>
      <c r="F7" s="109">
        <f>(D7*E7)/100</f>
        <v>0.06</v>
      </c>
      <c r="G7" s="111">
        <v>0</v>
      </c>
      <c r="H7" s="109">
        <f>(D7*G7)/100</f>
        <v>0</v>
      </c>
      <c r="I7" s="111">
        <v>3.1</v>
      </c>
      <c r="J7" s="109">
        <f>(D7*I7)/100</f>
        <v>0.93</v>
      </c>
      <c r="K7" s="111">
        <v>2.2000000000000002</v>
      </c>
      <c r="L7" s="109">
        <f>(D7*K7)/100</f>
        <v>0.66</v>
      </c>
      <c r="M7" s="111">
        <v>1.3</v>
      </c>
      <c r="N7" s="109">
        <f>(M7*D7)/100</f>
        <v>0.39</v>
      </c>
      <c r="O7" s="111">
        <v>0.9</v>
      </c>
      <c r="P7" s="109">
        <f>(O7*D7)/100</f>
        <v>0.27</v>
      </c>
      <c r="Q7" s="109">
        <v>0</v>
      </c>
      <c r="R7" s="109">
        <f>(Q7*D7)/100</f>
        <v>0</v>
      </c>
      <c r="S7" s="109">
        <v>20</v>
      </c>
      <c r="T7" s="109">
        <f>(S7*D7)/100</f>
        <v>6</v>
      </c>
      <c r="U7" s="111">
        <v>86</v>
      </c>
      <c r="V7" s="109">
        <f>(U7*D7)/100</f>
        <v>25.8</v>
      </c>
    </row>
    <row r="8" spans="1:22">
      <c r="A8" s="106" t="s">
        <v>40</v>
      </c>
      <c r="C8" s="109"/>
      <c r="D8" s="109">
        <v>6</v>
      </c>
      <c r="E8" s="109">
        <v>0.6</v>
      </c>
      <c r="F8" s="109">
        <f>(D8*E8)/100</f>
        <v>3.5999999999999997E-2</v>
      </c>
      <c r="G8" s="109">
        <v>0.1</v>
      </c>
      <c r="H8" s="109">
        <f>(D8*G8)/100</f>
        <v>6.000000000000001E-3</v>
      </c>
      <c r="I8" s="109">
        <v>11.3</v>
      </c>
      <c r="J8" s="109">
        <f>(D8*I8)/100</f>
        <v>0.67800000000000016</v>
      </c>
      <c r="K8" s="109">
        <v>1.3</v>
      </c>
      <c r="L8" s="109">
        <f>(D8*K8)/100</f>
        <v>7.8000000000000014E-2</v>
      </c>
      <c r="M8" s="109">
        <v>3</v>
      </c>
      <c r="N8" s="109">
        <f>(M8*D8)/100</f>
        <v>0.18</v>
      </c>
      <c r="O8" s="109">
        <v>3.8</v>
      </c>
      <c r="P8" s="109">
        <f>(O8*D8)/100</f>
        <v>0.22799999999999998</v>
      </c>
      <c r="Q8" s="109">
        <v>0</v>
      </c>
      <c r="R8" s="109">
        <f>(Q8*D8)/100</f>
        <v>0</v>
      </c>
      <c r="S8" s="106">
        <v>72</v>
      </c>
      <c r="T8" s="109">
        <f>(S8*D8)/100</f>
        <v>4.32</v>
      </c>
      <c r="U8" s="106">
        <v>303</v>
      </c>
      <c r="V8" s="109">
        <f>(U8*D8)/100</f>
        <v>18.18</v>
      </c>
    </row>
    <row r="9" spans="1:22">
      <c r="A9" s="106" t="s">
        <v>41</v>
      </c>
      <c r="C9" s="109"/>
      <c r="D9" s="109">
        <v>80</v>
      </c>
      <c r="E9" s="109">
        <v>0</v>
      </c>
      <c r="F9" s="109">
        <f>(D9*E9)/100</f>
        <v>0</v>
      </c>
      <c r="G9" s="109">
        <v>0</v>
      </c>
      <c r="H9" s="109">
        <f>(D9*G9)/100</f>
        <v>0</v>
      </c>
      <c r="I9" s="109">
        <v>19.2</v>
      </c>
      <c r="J9" s="109">
        <f>(D9*I9)/100</f>
        <v>15.36</v>
      </c>
      <c r="K9" s="109">
        <v>1.2</v>
      </c>
      <c r="L9" s="109">
        <f>(D9*K9)/100</f>
        <v>0.96</v>
      </c>
      <c r="M9" s="109">
        <v>1.6</v>
      </c>
      <c r="N9" s="109">
        <f>(M9*D9)/100</f>
        <v>1.28</v>
      </c>
      <c r="O9" s="109">
        <v>2.5</v>
      </c>
      <c r="P9" s="109">
        <f>(O9*D9)/100</f>
        <v>2</v>
      </c>
      <c r="Q9" s="109">
        <v>0</v>
      </c>
      <c r="R9" s="109">
        <f>(Q9*D9)/100</f>
        <v>0</v>
      </c>
      <c r="S9" s="109">
        <v>90</v>
      </c>
      <c r="T9" s="109">
        <f>(S9*D9)/100</f>
        <v>72</v>
      </c>
      <c r="U9" s="109">
        <v>382</v>
      </c>
      <c r="V9" s="109">
        <f>(U9*D9)/100</f>
        <v>305.60000000000002</v>
      </c>
    </row>
    <row r="10" spans="1:22">
      <c r="A10" s="106" t="s">
        <v>42</v>
      </c>
      <c r="C10" s="109"/>
      <c r="D10" s="109">
        <v>40</v>
      </c>
      <c r="E10" s="109">
        <v>0.3</v>
      </c>
      <c r="F10" s="109">
        <f>(D10*E10)/100</f>
        <v>0.12</v>
      </c>
      <c r="G10" s="109">
        <v>0.1</v>
      </c>
      <c r="H10" s="109">
        <f>(D10*G10)/100</f>
        <v>0.04</v>
      </c>
      <c r="I10" s="109">
        <v>2</v>
      </c>
      <c r="J10" s="109">
        <f>(D10*I10)/100</f>
        <v>0.8</v>
      </c>
      <c r="K10" s="109">
        <v>1.9</v>
      </c>
      <c r="L10" s="109">
        <f>(D10*K10)/100</f>
        <v>0.76</v>
      </c>
      <c r="M10" s="109">
        <v>1</v>
      </c>
      <c r="N10" s="109">
        <f>(M10*D10)/100</f>
        <v>0.4</v>
      </c>
      <c r="O10" s="109">
        <v>1.6</v>
      </c>
      <c r="P10" s="109">
        <f>(O10*D10)/100</f>
        <v>0.64</v>
      </c>
      <c r="Q10" s="109">
        <v>0</v>
      </c>
      <c r="R10" s="109">
        <f>(Q10*D10)/100</f>
        <v>0</v>
      </c>
      <c r="S10" s="109">
        <v>19</v>
      </c>
      <c r="T10" s="109">
        <f>(S10*D10)/100</f>
        <v>7.6</v>
      </c>
      <c r="U10" s="110">
        <v>80</v>
      </c>
      <c r="V10" s="109">
        <f>(U10*D10)/100</f>
        <v>32</v>
      </c>
    </row>
    <row r="11" spans="1:22">
      <c r="A11" s="106" t="s">
        <v>43</v>
      </c>
      <c r="C11" s="109"/>
      <c r="D11" s="109">
        <v>25</v>
      </c>
      <c r="E11" s="109">
        <v>0</v>
      </c>
      <c r="F11" s="109">
        <f>(D11*E11)/100</f>
        <v>0</v>
      </c>
      <c r="G11" s="109">
        <v>0</v>
      </c>
      <c r="H11" s="109">
        <f>(D11*G11)/100</f>
        <v>0</v>
      </c>
      <c r="I11" s="109">
        <v>0.4</v>
      </c>
      <c r="J11" s="109">
        <f>(D11*I11)/100</f>
        <v>0.1</v>
      </c>
      <c r="K11" s="109">
        <v>0.4</v>
      </c>
      <c r="L11" s="109">
        <f>(D11*K11)/100</f>
        <v>0.1</v>
      </c>
      <c r="M11" s="109">
        <v>2.9</v>
      </c>
      <c r="N11" s="109">
        <f>(M11*D11)/100</f>
        <v>0.72499999999999998</v>
      </c>
      <c r="O11" s="109">
        <v>3.1</v>
      </c>
      <c r="P11" s="109">
        <f>(O11*D11)/100</f>
        <v>0.77500000000000002</v>
      </c>
      <c r="Q11" s="109">
        <v>0.1</v>
      </c>
      <c r="R11" s="109">
        <f>(Q11*D11)/100</f>
        <v>2.5000000000000001E-2</v>
      </c>
      <c r="S11" s="109">
        <v>20</v>
      </c>
      <c r="T11" s="109">
        <f>(S11*D11)/100</f>
        <v>5</v>
      </c>
      <c r="U11" s="109">
        <v>83</v>
      </c>
      <c r="V11" s="109">
        <f>(U11*D11)/100</f>
        <v>20.75</v>
      </c>
    </row>
    <row r="12" spans="1:22">
      <c r="A12" s="106" t="s">
        <v>62</v>
      </c>
      <c r="C12" s="109"/>
      <c r="D12" s="109">
        <v>50</v>
      </c>
      <c r="E12" s="109">
        <v>10.8</v>
      </c>
      <c r="F12" s="109">
        <f>(D12*E12)/100</f>
        <v>5.4</v>
      </c>
      <c r="G12" s="109">
        <v>2.7</v>
      </c>
      <c r="H12" s="109">
        <f>(D12*G12)/100</f>
        <v>1.35</v>
      </c>
      <c r="I12" s="109">
        <v>0</v>
      </c>
      <c r="J12" s="109">
        <f>(D12*I12)/100</f>
        <v>0</v>
      </c>
      <c r="K12" s="109">
        <v>0</v>
      </c>
      <c r="L12" s="109">
        <f>(D12*K12)/100</f>
        <v>0</v>
      </c>
      <c r="M12" s="109">
        <v>0</v>
      </c>
      <c r="N12" s="109">
        <f>(M12*D12)/100</f>
        <v>0</v>
      </c>
      <c r="O12" s="109">
        <v>13</v>
      </c>
      <c r="P12" s="109">
        <f>(O12*D12)/100</f>
        <v>6.5</v>
      </c>
      <c r="Q12" s="109">
        <v>0.4</v>
      </c>
      <c r="R12" s="109">
        <f>(Q12*D12)/100</f>
        <v>0.2</v>
      </c>
      <c r="S12" s="109">
        <v>149</v>
      </c>
      <c r="T12" s="109">
        <f>(S12*D12)/100</f>
        <v>74.5</v>
      </c>
      <c r="U12" s="109">
        <v>621</v>
      </c>
      <c r="V12" s="109">
        <f>(U12*D12)/100</f>
        <v>310.5</v>
      </c>
    </row>
    <row r="13" spans="1:22">
      <c r="A13" s="106" t="s">
        <v>45</v>
      </c>
      <c r="C13" s="109"/>
      <c r="D13" s="109">
        <v>6</v>
      </c>
      <c r="E13" s="109">
        <v>99.9</v>
      </c>
      <c r="F13" s="109">
        <f>(D13*E13)/100</f>
        <v>5.9940000000000007</v>
      </c>
      <c r="G13" s="109">
        <v>14.4</v>
      </c>
      <c r="H13" s="109">
        <f>(D13*G13)/100</f>
        <v>0.8640000000000001</v>
      </c>
      <c r="I13" s="109">
        <v>0</v>
      </c>
      <c r="J13" s="109">
        <f>(D13*I13)/100</f>
        <v>0</v>
      </c>
      <c r="K13" s="109">
        <v>0</v>
      </c>
      <c r="L13" s="109">
        <f>(D13*K13)/100</f>
        <v>0</v>
      </c>
      <c r="M13" s="109">
        <v>0</v>
      </c>
      <c r="N13" s="109">
        <f>(M13*D13)/100</f>
        <v>0</v>
      </c>
      <c r="O13" s="109">
        <v>0</v>
      </c>
      <c r="P13" s="109">
        <f>(O13*D13)/100</f>
        <v>0</v>
      </c>
      <c r="Q13" s="109">
        <v>0</v>
      </c>
      <c r="R13" s="109">
        <f>(Q13*D13)/100</f>
        <v>0</v>
      </c>
      <c r="S13" s="109">
        <v>899</v>
      </c>
      <c r="T13" s="109">
        <f>(S13*D13)/100</f>
        <v>53.94</v>
      </c>
      <c r="U13" s="106">
        <v>1.9610000000000001</v>
      </c>
      <c r="V13" s="109">
        <f>(U13*D13)/100</f>
        <v>0.11766</v>
      </c>
    </row>
    <row r="14" spans="1:22">
      <c r="A14" s="106" t="s">
        <v>61</v>
      </c>
      <c r="C14" s="109"/>
      <c r="D14" s="109">
        <v>4</v>
      </c>
      <c r="E14" s="109">
        <v>0</v>
      </c>
      <c r="F14" s="109">
        <f>(D14*E14)/100</f>
        <v>0</v>
      </c>
      <c r="G14" s="109">
        <v>0</v>
      </c>
      <c r="H14" s="109">
        <f>(D14*G14)/100</f>
        <v>0</v>
      </c>
      <c r="I14" s="109">
        <v>0</v>
      </c>
      <c r="J14" s="109">
        <f>(D14*I14)/100</f>
        <v>0</v>
      </c>
      <c r="K14" s="109">
        <v>0</v>
      </c>
      <c r="L14" s="109">
        <f>(D14*K14)/100</f>
        <v>0</v>
      </c>
      <c r="M14" s="109">
        <v>0</v>
      </c>
      <c r="N14" s="109">
        <f>(M14*D14)/100</f>
        <v>0</v>
      </c>
      <c r="O14" s="109">
        <v>0</v>
      </c>
      <c r="P14" s="109">
        <f>(O14*D14)/100</f>
        <v>0</v>
      </c>
      <c r="Q14" s="109">
        <v>100</v>
      </c>
      <c r="R14" s="109">
        <f>(Q14*D14)/100</f>
        <v>4</v>
      </c>
      <c r="S14" s="109">
        <v>0</v>
      </c>
      <c r="T14" s="109">
        <f>(S14*D14)/100</f>
        <v>0</v>
      </c>
      <c r="U14" s="106">
        <v>0</v>
      </c>
      <c r="V14" s="109">
        <f>(U14*D14)/100</f>
        <v>0</v>
      </c>
    </row>
    <row r="15" spans="1:22">
      <c r="E15" s="108" t="s">
        <v>60</v>
      </c>
      <c r="F15" s="107">
        <f>(SUM(F6:F14))/2</f>
        <v>5.8050000000000006</v>
      </c>
      <c r="G15" s="108" t="s">
        <v>59</v>
      </c>
      <c r="H15" s="107">
        <f>(SUM(H6:H14))/2</f>
        <v>1.1300000000000001</v>
      </c>
      <c r="I15" s="108" t="s">
        <v>58</v>
      </c>
      <c r="J15" s="107">
        <f>(SUM(J6:J14))/2</f>
        <v>8.9340000000000011</v>
      </c>
      <c r="K15" s="108" t="s">
        <v>57</v>
      </c>
      <c r="L15" s="107">
        <f>(SUM(L6:L14))/2</f>
        <v>1.2790000000000001</v>
      </c>
      <c r="M15" s="108" t="s">
        <v>56</v>
      </c>
      <c r="N15" s="107">
        <f>(SUM(N6:N14))/2</f>
        <v>1.4875</v>
      </c>
      <c r="O15" s="108" t="s">
        <v>55</v>
      </c>
      <c r="P15" s="107">
        <f>(SUM(P6:P14))/2</f>
        <v>5.2065000000000001</v>
      </c>
      <c r="Q15" s="108" t="s">
        <v>54</v>
      </c>
      <c r="R15" s="107">
        <f>(SUM(R6:R14))/2</f>
        <v>2.1124999999999998</v>
      </c>
      <c r="S15" s="108" t="s">
        <v>53</v>
      </c>
      <c r="T15" s="107">
        <f>(SUM(T6:T14))/2</f>
        <v>111.67999999999999</v>
      </c>
      <c r="U15" s="108" t="s">
        <v>53</v>
      </c>
      <c r="V15" s="107">
        <f>(SUM(V6:V14))/2</f>
        <v>356.47383000000002</v>
      </c>
    </row>
    <row r="19" spans="1:5">
      <c r="A19" s="106" t="s">
        <v>52</v>
      </c>
    </row>
    <row r="20" spans="1:5">
      <c r="A20" s="106" t="s">
        <v>51</v>
      </c>
    </row>
    <row r="23" spans="1:5">
      <c r="E23" s="106">
        <f>19.1*5</f>
        <v>95.5</v>
      </c>
    </row>
    <row r="24" spans="1:5">
      <c r="E24" s="106">
        <f>5.6*9</f>
        <v>50.4</v>
      </c>
    </row>
  </sheetData>
  <mergeCells count="13">
    <mergeCell ref="G4:H4"/>
    <mergeCell ref="A4:A5"/>
    <mergeCell ref="B4:B5"/>
    <mergeCell ref="C4:C5"/>
    <mergeCell ref="D4:D5"/>
    <mergeCell ref="E4:F4"/>
    <mergeCell ref="U4:V4"/>
    <mergeCell ref="I4:J4"/>
    <mergeCell ref="K4:L4"/>
    <mergeCell ref="M4:N4"/>
    <mergeCell ref="O4:P4"/>
    <mergeCell ref="Q4:R4"/>
    <mergeCell ref="S4: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ROSTO</vt:lpstr>
      <vt:lpstr>VERSO</vt:lpstr>
      <vt:lpstr>sopa salsa e ovo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fernando pereira</cp:lastModifiedBy>
  <cp:lastPrinted>2023-02-17T10:25:18Z</cp:lastPrinted>
  <dcterms:created xsi:type="dcterms:W3CDTF">2022-03-28T15:36:37Z</dcterms:created>
  <dcterms:modified xsi:type="dcterms:W3CDTF">2023-02-23T12:02:41Z</dcterms:modified>
</cp:coreProperties>
</file>