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P\Downloads\final Eco escolas\final Eco escolas\"/>
    </mc:Choice>
  </mc:AlternateContent>
  <bookViews>
    <workbookView xWindow="-105" yWindow="-105" windowWidth="23250" windowHeight="13890" activeTab="2"/>
  </bookViews>
  <sheets>
    <sheet name="Entrada - Creme de Abobora" sheetId="1" r:id="rId1"/>
    <sheet name="Prato Principal - Rissoto" sheetId="2" r:id="rId2"/>
    <sheet name="Sobremesa - Cheesecake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qa0G/7NZRl7z1iSy9/4QndxvOempijR+vWct5geFzA="/>
    </ext>
  </extLst>
</workbook>
</file>

<file path=xl/calcChain.xml><?xml version="1.0" encoding="utf-8"?>
<calcChain xmlns="http://schemas.openxmlformats.org/spreadsheetml/2006/main">
  <c r="P39" i="3" l="1"/>
  <c r="O39" i="3"/>
  <c r="N39" i="3"/>
  <c r="M39" i="3"/>
  <c r="L39" i="3"/>
  <c r="J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6" i="3"/>
  <c r="I26" i="3"/>
  <c r="I24" i="3"/>
  <c r="I23" i="3"/>
  <c r="K22" i="3"/>
  <c r="I22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9" i="3"/>
  <c r="I9" i="3"/>
  <c r="I8" i="3"/>
  <c r="K7" i="3"/>
  <c r="G49" i="3" s="1"/>
  <c r="G50" i="3" s="1"/>
  <c r="I7" i="3"/>
  <c r="K6" i="3"/>
  <c r="I6" i="3"/>
  <c r="C46" i="3" s="1"/>
  <c r="C47" i="3" s="1"/>
  <c r="C49" i="3" l="1"/>
  <c r="D50" i="3"/>
  <c r="C50" i="3"/>
  <c r="K39" i="3"/>
  <c r="I39" i="3"/>
  <c r="C51" i="3" l="1"/>
  <c r="C52" i="3" s="1"/>
  <c r="P27" i="2" l="1"/>
  <c r="O27" i="2"/>
  <c r="N27" i="2"/>
  <c r="M27" i="2"/>
  <c r="L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I16" i="2"/>
  <c r="I15" i="2"/>
  <c r="K14" i="2"/>
  <c r="G76" i="2" s="1"/>
  <c r="G77" i="2" s="1"/>
  <c r="I14" i="2"/>
  <c r="I13" i="2"/>
  <c r="I12" i="2"/>
  <c r="K11" i="2"/>
  <c r="I11" i="2"/>
  <c r="I10" i="2"/>
  <c r="I9" i="2"/>
  <c r="I8" i="2"/>
  <c r="I7" i="2"/>
  <c r="I6" i="2"/>
  <c r="C73" i="2" s="1"/>
  <c r="C74" i="2" s="1"/>
  <c r="D77" i="2" l="1"/>
  <c r="C76" i="2"/>
  <c r="C77" i="2" s="1"/>
  <c r="I27" i="2"/>
  <c r="K27" i="2"/>
  <c r="C78" i="2" l="1"/>
  <c r="C79" i="2" s="1"/>
  <c r="P29" i="1" l="1"/>
  <c r="O29" i="1"/>
  <c r="N29" i="1"/>
  <c r="M29" i="1"/>
  <c r="L29" i="1"/>
  <c r="J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K9" i="1"/>
  <c r="I8" i="1"/>
  <c r="K7" i="1"/>
  <c r="I7" i="1"/>
  <c r="K6" i="1"/>
  <c r="I6" i="1"/>
  <c r="G65" i="1" l="1"/>
  <c r="G66" i="1" s="1"/>
  <c r="C62" i="1"/>
  <c r="C63" i="1" s="1"/>
  <c r="D66" i="1"/>
  <c r="C65" i="1"/>
  <c r="C66" i="1"/>
  <c r="K29" i="1"/>
  <c r="I29" i="1"/>
  <c r="C67" i="1" l="1"/>
  <c r="C68" i="1" s="1"/>
</calcChain>
</file>

<file path=xl/sharedStrings.xml><?xml version="1.0" encoding="utf-8"?>
<sst xmlns="http://schemas.openxmlformats.org/spreadsheetml/2006/main" count="230" uniqueCount="113">
  <si>
    <t xml:space="preserve">Receita: Creme de Abobora </t>
  </si>
  <si>
    <t xml:space="preserve">Alergias: Ovo; leite; glúten. </t>
  </si>
  <si>
    <t>Categoria: Sopas</t>
  </si>
  <si>
    <t>Tipo:</t>
  </si>
  <si>
    <t>Colher</t>
  </si>
  <si>
    <t>Nº Pax:</t>
  </si>
  <si>
    <t>Peso Total:</t>
  </si>
  <si>
    <t xml:space="preserve">Tempo Preparação </t>
  </si>
  <si>
    <t>Tempo Confeção</t>
  </si>
  <si>
    <t>Nota:</t>
  </si>
  <si>
    <t>Qtdade</t>
  </si>
  <si>
    <t>Uni/Kg/Lt</t>
  </si>
  <si>
    <t>Descrição / Ingrediente / Produto</t>
  </si>
  <si>
    <t>Custo Unt</t>
  </si>
  <si>
    <t>Custo Total</t>
  </si>
  <si>
    <t>Obs. Kcal</t>
  </si>
  <si>
    <t>Carboidratos0.18g</t>
  </si>
  <si>
    <t>Proteína</t>
  </si>
  <si>
    <t xml:space="preserve">Gordura </t>
  </si>
  <si>
    <t>Fibra</t>
  </si>
  <si>
    <t>Sódio</t>
  </si>
  <si>
    <t>kg</t>
  </si>
  <si>
    <t xml:space="preserve"> abóbora</t>
  </si>
  <si>
    <t>manteiga</t>
  </si>
  <si>
    <t>tomate</t>
  </si>
  <si>
    <t>Batata</t>
  </si>
  <si>
    <t>Cenoura</t>
  </si>
  <si>
    <t>cebola</t>
  </si>
  <si>
    <t>açúcar</t>
  </si>
  <si>
    <t>l</t>
  </si>
  <si>
    <t>água</t>
  </si>
  <si>
    <t>sal</t>
  </si>
  <si>
    <t>pimenta</t>
  </si>
  <si>
    <t>ovo</t>
  </si>
  <si>
    <t>lt</t>
  </si>
  <si>
    <t>óleo</t>
  </si>
  <si>
    <t>farinha de trigo</t>
  </si>
  <si>
    <t xml:space="preserve">Total: </t>
  </si>
  <si>
    <t>Métodos de Preparação e Confeção</t>
  </si>
  <si>
    <t>N.º</t>
  </si>
  <si>
    <t>Acão</t>
  </si>
  <si>
    <t>Produto</t>
  </si>
  <si>
    <t>Tempo</t>
  </si>
  <si>
    <t>Tempo. ºC</t>
  </si>
  <si>
    <t>Observações</t>
  </si>
  <si>
    <t xml:space="preserve">Arranje a abóbora, descasque a batata e a cenoura corte os legumes em macedonoia aos bocados.
Retire a pele e as sementes do tomate.
Corte a cebola em rodelas finas e o tomate aos pedaços. Deite tudo num tacho de fundo espesso, leve a cozer em lume muito brando durante 45 minutos.
Passe com varinha mágica, a fim de obter um puré liso e fino.Tempere com o açúcar, sal e pimenta.
Dissolva o puré em leite, ou água, em quantidade dependente da do líquido que a abóbora largou a cozer. 
Leve ao lume, mexendo sempre e deixe ferver durante 2 minutos.
Bata novamente o creme com a varinha-mágica durante 1 a 2 minutos.
Se desejar pode adicionar cubos de pão torrado ou frito. 
Preaqueça o forno a 180 graus cº.
Misture todos os ingredientes,  até obter uma massa homogênea.
Preencha formas de Tuile com a mistura e asse por 5 minutos a 180ºc, desenforme enquanto ainda está quente.
</t>
  </si>
  <si>
    <t>Total</t>
  </si>
  <si>
    <t>Observações:</t>
  </si>
  <si>
    <t>Foto</t>
  </si>
  <si>
    <t>Custo Unitário</t>
  </si>
  <si>
    <t>Coeficiente / Rácio</t>
  </si>
  <si>
    <t>P.V.P. (s/IVA)</t>
  </si>
  <si>
    <t>Food cost real</t>
  </si>
  <si>
    <t>Total kcal</t>
  </si>
  <si>
    <t>Food Cost %</t>
  </si>
  <si>
    <t>Kcal dose</t>
  </si>
  <si>
    <t>Iva 23 %</t>
  </si>
  <si>
    <t>Preço sugerido de venda</t>
  </si>
  <si>
    <t>P.V.P. final</t>
  </si>
  <si>
    <t>Elaborado Por:</t>
  </si>
  <si>
    <t xml:space="preserve">Receita: Risoto de tinta de choco e polvo confitado. </t>
  </si>
  <si>
    <t xml:space="preserve">Alergias: Peixe e Lactose. </t>
  </si>
  <si>
    <t>Custo Unit</t>
  </si>
  <si>
    <t>Carboidratos 0.18g</t>
  </si>
  <si>
    <t xml:space="preserve">uni </t>
  </si>
  <si>
    <t>uni</t>
  </si>
  <si>
    <t>alho</t>
  </si>
  <si>
    <t>dl</t>
  </si>
  <si>
    <t>azeite</t>
  </si>
  <si>
    <t>Kg</t>
  </si>
  <si>
    <t xml:space="preserve">arroz risoto </t>
  </si>
  <si>
    <t>queijo parmesão</t>
  </si>
  <si>
    <t>3600.00</t>
  </si>
  <si>
    <t xml:space="preserve">kg </t>
  </si>
  <si>
    <t>tinta de choco</t>
  </si>
  <si>
    <t>oréganos</t>
  </si>
  <si>
    <t>vinho branco</t>
  </si>
  <si>
    <t>0.67</t>
  </si>
  <si>
    <t xml:space="preserve"> pimenta preta </t>
  </si>
  <si>
    <t xml:space="preserve">polvo </t>
  </si>
  <si>
    <t>0.00</t>
  </si>
  <si>
    <t>Ação</t>
  </si>
  <si>
    <t xml:space="preserve">Coza o polvo com  pouca água, aromatizado de cravinho cebola e alho.
Pique a cebola, o dente de alho e refogue-os em metade do azeite .
Junte o arroz ,mexa para não colar no fundo do tacho refresque com o vinho branco . 
Em seguida adicione a tinta do choco e o caldo, deixe cozinhar mexendo e adicionando caldo sempre que o arroz seque. 
Em seguida , corte o polvo em tiras pequenas tempere-as com sal , pimenta e sumo de limão .
coloque o polvo em saco de vácuo, aromatize de azeite louro, alho, coloque no suvide a 59ºC 25 minutos. 
Quando o arroz estiver praticamente cozinhado adicione o queijo ralado e a manteiga. Retifique o tempero, sal e pimenta.  
Sirva o risoto com o polvo e decore com rebentos de ervilha. </t>
  </si>
  <si>
    <t>Receita: Cheesecake de queijo de cabra</t>
  </si>
  <si>
    <t>Categoria: Sobremesa</t>
  </si>
  <si>
    <t>morangos</t>
  </si>
  <si>
    <t>limão</t>
  </si>
  <si>
    <t>pau  de canela</t>
  </si>
  <si>
    <t xml:space="preserve">  </t>
  </si>
  <si>
    <t>Manteiga</t>
  </si>
  <si>
    <t>Bolacha</t>
  </si>
  <si>
    <t>Requeijão</t>
  </si>
  <si>
    <t>Natas</t>
  </si>
  <si>
    <t>Açúcar</t>
  </si>
  <si>
    <t>Ovos</t>
  </si>
  <si>
    <t>Maizena</t>
  </si>
  <si>
    <t>Leite</t>
  </si>
  <si>
    <t xml:space="preserve">CANELA EM PÓ </t>
  </si>
  <si>
    <t xml:space="preserve">LEITE </t>
  </si>
  <si>
    <t>KG</t>
  </si>
  <si>
    <t>AÇÚCAR</t>
  </si>
  <si>
    <t>0.06</t>
  </si>
  <si>
    <t>UNI</t>
  </si>
  <si>
    <t xml:space="preserve">CASCA DE LIMÃO </t>
  </si>
  <si>
    <t xml:space="preserve">PAU DE CANELA </t>
  </si>
  <si>
    <t xml:space="preserve">ARROZ CAROLINO </t>
  </si>
  <si>
    <t>SAL</t>
  </si>
  <si>
    <t>AMENDOIM</t>
  </si>
  <si>
    <t xml:space="preserve">MANTEIGA </t>
  </si>
  <si>
    <t>643,5O</t>
  </si>
  <si>
    <t xml:space="preserve"> Lave os morangos e retire-lhes os pés. Coloque-os num tacho juntamente com o açúcar e leve a lume brando.
 Acrescente um pouco de sumo de limão e mexa bem até que todo o açúcar esteja dissolvido.
 Quando isto acontecer, retire o tacho do lume e passe a mistura pela varinha mágica até obter um puré homogéneo.
 Coloque numa taça e sirva quente ou frio acompanhando sobremesas ou crepes.</t>
  </si>
  <si>
    <t>Aqueça o forno a 165ºC (forno brando).
Unte com manteiga uma forma redonda, com mola, com 22 a 24 centímetros de diâmetro.
Misture a manteiga com as bolachas raladas grosseiramente e forre o fundo da forma com este preparado, calcando bem.
Bata o queijo com as natas, o açúcar, as gemas, a raspa da casca e o sumo do limão e a fécula dissolvida no leite.
À parte, bata as claras em castelo bem firme com uma pitada de sal e misture-as cuidadosamente com o preparado anterior.
Deite na forma e leve a cozer no forno de 45 minutos a 1 hora.
Desligue o forno mas deixe lá o bolo mais 30 minutos.
Depois de frio, desenforme-o para o prato de serviço.
O bolo vai enrugar e baixar consideravelmente.
Se quiser, barre a superfície com um doce de fruta da sua preferência - morango, framboesa, etc., ou sirva o doce, ou vários doces à parte.</t>
  </si>
  <si>
    <t>Em uma panela grande, cozinhe o arroz em água fervente por cerca de 10 minutos. Escorra e reserve.
Em uma panela separada, aqueça o leite com a casca de limão e o pau de canela até começar a ferver. Desligue o fogo e reserve para que os sabores infundiam o leite.
Adicione o arroz cozido à panela com o leite aromatizado. Cozinhe em fogo baixo, mexendo ocasionalmente, até que o arroz absorva a maior parte do leite e a mistura adquira uma consistência cremosa.
Adicione o açúcar ao arroz, mexendo continuamente. Continue cozinhando até que o arroz doce alcance a doçura desejada.
Em uma tigela separada, bata as gemas. Retire uma pequena quantidade da mistura de arroz quente e adicione às gemas, mexendo rapidamente para evitar que as gemas cozinhem.
Despeje a mistura de gemas de volta à panela com o arroz, mexendo vigorosamente. Isso dará uma cremosidade adicional ao arroz doce.
Continue cozinhando por mais alguns minutos, até que o arroz doce atinja a consistência desejada. Remova a casca de limão e o pau de canela.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</si>
</sst>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€-2]\ #,##0.00;[$€-2]\ \-\ #,##0.00"/>
    <numFmt numFmtId="165" formatCode="[$€-2]\ #,##0.000;[$€-2]\ \-\ #,##0.000"/>
    <numFmt numFmtId="166" formatCode="#,##0.00\ \ ;\-#,##0.00\ \ "/>
    <numFmt numFmtId="167" formatCode="_-* #,##0.00\ &quot;€&quot;_-;\-* #,##0.00\ &quot;€&quot;_-;_-* &quot;-&quot;??\ &quot;€&quot;_-;_-@"/>
    <numFmt numFmtId="168" formatCode="[$€-2]\ #,##0.0;[$€-2]\ \-\ #,##0.0"/>
    <numFmt numFmtId="169" formatCode="#,##0.0"/>
  </numFmts>
  <fonts count="39">
    <font>
      <sz val="11"/>
      <color rgb="FF000000"/>
      <name val="Calibri"/>
      <scheme val="minor"/>
    </font>
    <font>
      <sz val="14"/>
      <color rgb="FF000000"/>
      <name val="Verdana"/>
    </font>
    <font>
      <sz val="11"/>
      <name val="Calibri"/>
    </font>
    <font>
      <sz val="10"/>
      <color rgb="FF000000"/>
      <name val="Verdana"/>
    </font>
    <font>
      <sz val="11"/>
      <color theme="1"/>
      <name val="Calibri"/>
      <scheme val="minor"/>
    </font>
    <font>
      <b/>
      <sz val="9"/>
      <color rgb="FF000000"/>
      <name val="Verdana"/>
    </font>
    <font>
      <sz val="9"/>
      <color rgb="FF000000"/>
      <name val="Calibri"/>
    </font>
    <font>
      <sz val="10"/>
      <color rgb="FF000000"/>
      <name val="Calibri"/>
    </font>
    <font>
      <b/>
      <sz val="10"/>
      <color rgb="FF000000"/>
      <name val="Verdana"/>
    </font>
    <font>
      <b/>
      <sz val="6"/>
      <color rgb="FF000000"/>
      <name val="Verdana"/>
    </font>
    <font>
      <b/>
      <sz val="6"/>
      <color rgb="FF000000"/>
      <name val="Lato"/>
    </font>
    <font>
      <sz val="9"/>
      <color rgb="FF000000"/>
      <name val="Verdana"/>
    </font>
    <font>
      <sz val="11"/>
      <color rgb="FF000000"/>
      <name val="Calibri"/>
    </font>
    <font>
      <sz val="10"/>
      <color theme="1"/>
      <name val="Calibri"/>
    </font>
    <font>
      <b/>
      <sz val="9"/>
      <color rgb="FF000000"/>
      <name val="Tahoma"/>
    </font>
    <font>
      <sz val="9"/>
      <color rgb="FF000000"/>
      <name val="Tahoma"/>
    </font>
    <font>
      <u/>
      <sz val="11"/>
      <color rgb="FF0563C1"/>
      <name val="Calibri"/>
    </font>
    <font>
      <b/>
      <sz val="8"/>
      <color rgb="FF000000"/>
      <name val="Verdana"/>
    </font>
    <font>
      <sz val="11"/>
      <color rgb="FF000000"/>
      <name val="Verdana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Verdana"/>
      <family val="2"/>
    </font>
    <font>
      <sz val="10"/>
      <color theme="1"/>
      <name val="Verdana"/>
    </font>
    <font>
      <sz val="9"/>
      <color theme="1"/>
      <name val="Calibri"/>
    </font>
    <font>
      <b/>
      <sz val="6"/>
      <color theme="1"/>
      <name val="Lato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</font>
    <font>
      <b/>
      <sz val="10"/>
      <color theme="1"/>
      <name val="Calibri"/>
    </font>
    <font>
      <b/>
      <sz val="9"/>
      <color theme="1"/>
      <name val="Tahoma"/>
    </font>
    <font>
      <sz val="10"/>
      <color theme="1"/>
      <name val="Tahoma"/>
    </font>
    <font>
      <sz val="9"/>
      <color theme="1"/>
      <name val="Tahoma"/>
    </font>
    <font>
      <sz val="11"/>
      <color theme="1"/>
      <name val="Verdana"/>
    </font>
    <font>
      <b/>
      <sz val="8"/>
      <color theme="1"/>
      <name val="Verdana"/>
    </font>
    <font>
      <b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9">
    <xf numFmtId="0" fontId="0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9" fillId="0" borderId="14" xfId="0" applyFont="1" applyBorder="1" applyAlignment="1"/>
    <xf numFmtId="0" fontId="10" fillId="3" borderId="14" xfId="0" applyFont="1" applyFill="1" applyBorder="1" applyAlignment="1"/>
    <xf numFmtId="0" fontId="11" fillId="0" borderId="14" xfId="0" applyFont="1" applyBorder="1" applyAlignment="1"/>
    <xf numFmtId="0" fontId="6" fillId="0" borderId="14" xfId="0" applyFont="1" applyBorder="1" applyAlignment="1">
      <alignment wrapText="1"/>
    </xf>
    <xf numFmtId="164" fontId="11" fillId="0" borderId="14" xfId="0" applyNumberFormat="1" applyFont="1" applyBorder="1" applyAlignment="1"/>
    <xf numFmtId="164" fontId="7" fillId="3" borderId="14" xfId="0" applyNumberFormat="1" applyFont="1" applyFill="1" applyBorder="1" applyAlignment="1"/>
    <xf numFmtId="0" fontId="7" fillId="0" borderId="11" xfId="0" applyFont="1" applyBorder="1" applyAlignment="1"/>
    <xf numFmtId="0" fontId="7" fillId="0" borderId="14" xfId="0" applyFont="1" applyBorder="1" applyAlignment="1"/>
    <xf numFmtId="0" fontId="7" fillId="3" borderId="14" xfId="0" applyFont="1" applyFill="1" applyBorder="1" applyAlignment="1">
      <alignment horizontal="right"/>
    </xf>
    <xf numFmtId="0" fontId="12" fillId="0" borderId="0" xfId="0" applyFont="1" applyAlignment="1"/>
    <xf numFmtId="0" fontId="7" fillId="0" borderId="11" xfId="0" applyFont="1" applyBorder="1" applyAlignment="1"/>
    <xf numFmtId="0" fontId="7" fillId="0" borderId="14" xfId="0" applyFont="1" applyBorder="1" applyAlignment="1">
      <alignment horizontal="right"/>
    </xf>
    <xf numFmtId="0" fontId="7" fillId="0" borderId="14" xfId="0" applyFont="1" applyBorder="1" applyAlignment="1"/>
    <xf numFmtId="0" fontId="7" fillId="0" borderId="14" xfId="0" applyFont="1" applyBorder="1" applyAlignment="1">
      <alignment horizontal="right"/>
    </xf>
    <xf numFmtId="0" fontId="11" fillId="0" borderId="14" xfId="0" applyFont="1" applyBorder="1" applyAlignment="1"/>
    <xf numFmtId="0" fontId="6" fillId="0" borderId="14" xfId="0" applyFont="1" applyBorder="1" applyAlignment="1">
      <alignment vertical="center"/>
    </xf>
    <xf numFmtId="164" fontId="11" fillId="0" borderId="14" xfId="0" applyNumberFormat="1" applyFont="1" applyBorder="1" applyAlignment="1"/>
    <xf numFmtId="164" fontId="7" fillId="3" borderId="14" xfId="0" applyNumberFormat="1" applyFont="1" applyFill="1" applyBorder="1" applyAlignment="1"/>
    <xf numFmtId="0" fontId="7" fillId="3" borderId="14" xfId="0" applyFont="1" applyFill="1" applyBorder="1" applyAlignment="1"/>
    <xf numFmtId="0" fontId="7" fillId="3" borderId="14" xfId="0" applyFont="1" applyFill="1" applyBorder="1" applyAlignment="1"/>
    <xf numFmtId="165" fontId="7" fillId="3" borderId="14" xfId="0" applyNumberFormat="1" applyFont="1" applyFill="1" applyBorder="1" applyAlignment="1"/>
    <xf numFmtId="0" fontId="7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2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6" fillId="0" borderId="0" xfId="0" applyFont="1" applyAlignment="1"/>
    <xf numFmtId="164" fontId="3" fillId="3" borderId="27" xfId="0" applyNumberFormat="1" applyFont="1" applyFill="1" applyBorder="1" applyAlignment="1">
      <alignment horizontal="center" vertical="center"/>
    </xf>
    <xf numFmtId="164" fontId="18" fillId="3" borderId="30" xfId="0" applyNumberFormat="1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/>
    </xf>
    <xf numFmtId="166" fontId="18" fillId="3" borderId="30" xfId="0" applyNumberFormat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wrapText="1"/>
    </xf>
    <xf numFmtId="0" fontId="12" fillId="0" borderId="34" xfId="0" applyFont="1" applyBorder="1" applyAlignment="1">
      <alignment wrapText="1"/>
    </xf>
    <xf numFmtId="0" fontId="12" fillId="3" borderId="30" xfId="0" applyFont="1" applyFill="1" applyBorder="1" applyAlignment="1"/>
    <xf numFmtId="0" fontId="12" fillId="4" borderId="14" xfId="0" applyFont="1" applyFill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164" fontId="18" fillId="3" borderId="39" xfId="0" applyNumberFormat="1" applyFont="1" applyFill="1" applyBorder="1" applyAlignment="1">
      <alignment horizontal="center" vertical="center"/>
    </xf>
    <xf numFmtId="164" fontId="18" fillId="3" borderId="33" xfId="0" applyNumberFormat="1" applyFont="1" applyFill="1" applyBorder="1" applyAlignment="1">
      <alignment horizontal="center" vertical="center"/>
    </xf>
    <xf numFmtId="4" fontId="21" fillId="3" borderId="48" xfId="0" applyNumberFormat="1" applyFont="1" applyFill="1" applyBorder="1" applyAlignment="1">
      <alignment horizontal="center"/>
    </xf>
    <xf numFmtId="4" fontId="21" fillId="3" borderId="48" xfId="0" applyNumberFormat="1" applyFont="1" applyFill="1" applyBorder="1" applyAlignment="1">
      <alignment horizontal="right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8" fillId="0" borderId="43" xfId="0" applyFont="1" applyBorder="1" applyAlignment="1">
      <alignment horizontal="center"/>
    </xf>
    <xf numFmtId="0" fontId="2" fillId="0" borderId="44" xfId="0" applyFont="1" applyBorder="1" applyAlignment="1">
      <alignment vertical="center"/>
    </xf>
    <xf numFmtId="0" fontId="17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/>
    </xf>
    <xf numFmtId="0" fontId="17" fillId="0" borderId="42" xfId="0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17" fillId="0" borderId="29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12" fillId="0" borderId="16" xfId="0" applyFont="1" applyBorder="1" applyAlignment="1">
      <alignment horizontal="center" wrapText="1"/>
    </xf>
    <xf numFmtId="0" fontId="0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9" fillId="0" borderId="29" xfId="0" applyFont="1" applyBorder="1" applyAlignment="1">
      <alignment horizontal="center"/>
    </xf>
    <xf numFmtId="9" fontId="12" fillId="3" borderId="35" xfId="0" applyNumberFormat="1" applyFont="1" applyFill="1" applyBorder="1" applyAlignment="1">
      <alignment horizontal="center" wrapText="1"/>
    </xf>
    <xf numFmtId="0" fontId="2" fillId="0" borderId="36" xfId="0" applyFont="1" applyBorder="1" applyAlignment="1">
      <alignment vertical="center"/>
    </xf>
    <xf numFmtId="0" fontId="20" fillId="2" borderId="35" xfId="0" applyFont="1" applyFill="1" applyBorder="1" applyAlignment="1">
      <alignment horizontal="center" wrapText="1"/>
    </xf>
    <xf numFmtId="167" fontId="12" fillId="3" borderId="40" xfId="0" applyNumberFormat="1" applyFont="1" applyFill="1" applyBorder="1" applyAlignment="1">
      <alignment horizontal="center" wrapText="1"/>
    </xf>
    <xf numFmtId="0" fontId="2" fillId="0" borderId="41" xfId="0" applyFont="1" applyBorder="1" applyAlignment="1">
      <alignment vertical="center"/>
    </xf>
    <xf numFmtId="0" fontId="17" fillId="0" borderId="26" xfId="0" applyFont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1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9" xfId="0" applyFont="1" applyBorder="1" applyAlignment="1">
      <alignment horizontal="right"/>
    </xf>
    <xf numFmtId="0" fontId="0" fillId="0" borderId="4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vertical="center"/>
    </xf>
    <xf numFmtId="0" fontId="7" fillId="2" borderId="32" xfId="0" applyFont="1" applyFill="1" applyBorder="1" applyAlignment="1">
      <alignment horizontal="center" wrapText="1"/>
    </xf>
    <xf numFmtId="0" fontId="18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" fillId="0" borderId="1" xfId="1" applyFont="1" applyBorder="1" applyAlignment="1">
      <alignment horizontal="center"/>
    </xf>
    <xf numFmtId="0" fontId="2" fillId="0" borderId="2" xfId="1" applyFont="1" applyBorder="1"/>
    <xf numFmtId="0" fontId="25" fillId="0" borderId="3" xfId="1" applyFont="1" applyBorder="1" applyAlignment="1">
      <alignment horizontal="left"/>
    </xf>
    <xf numFmtId="0" fontId="2" fillId="0" borderId="32" xfId="1" applyFont="1" applyBorder="1"/>
    <xf numFmtId="0" fontId="2" fillId="0" borderId="5" xfId="1" applyFont="1" applyBorder="1"/>
    <xf numFmtId="0" fontId="4" fillId="0" borderId="6" xfId="1" applyFont="1" applyBorder="1" applyAlignment="1">
      <alignment vertical="center"/>
    </xf>
    <xf numFmtId="0" fontId="2" fillId="0" borderId="15" xfId="1" applyFont="1" applyBorder="1"/>
    <xf numFmtId="0" fontId="2" fillId="0" borderId="8" xfId="1" applyFont="1" applyBorder="1"/>
    <xf numFmtId="0" fontId="4" fillId="0" borderId="0" xfId="1" applyFont="1" applyAlignment="1"/>
    <xf numFmtId="0" fontId="2" fillId="0" borderId="9" xfId="1" applyFont="1" applyBorder="1"/>
    <xf numFmtId="0" fontId="2" fillId="0" borderId="10" xfId="1" applyFont="1" applyBorder="1"/>
    <xf numFmtId="0" fontId="5" fillId="0" borderId="11" xfId="1" applyFont="1" applyBorder="1" applyAlignment="1">
      <alignment horizontal="left" vertical="center"/>
    </xf>
    <xf numFmtId="0" fontId="2" fillId="0" borderId="35" xfId="1" applyFont="1" applyBorder="1"/>
    <xf numFmtId="0" fontId="2" fillId="0" borderId="13" xfId="1" applyFont="1" applyBorder="1"/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6" fillId="2" borderId="15" xfId="1" applyFont="1" applyFill="1" applyBorder="1" applyAlignment="1">
      <alignment horizontal="center" vertical="center"/>
    </xf>
    <xf numFmtId="0" fontId="2" fillId="0" borderId="16" xfId="1" applyFont="1" applyBorder="1"/>
    <xf numFmtId="0" fontId="4" fillId="0" borderId="0" xfId="1" applyFont="1" applyAlignment="1"/>
    <xf numFmtId="0" fontId="5" fillId="0" borderId="14" xfId="1" applyFont="1" applyBorder="1" applyAlignment="1">
      <alignment horizontal="left" vertical="center"/>
    </xf>
    <xf numFmtId="0" fontId="27" fillId="0" borderId="14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9" fillId="3" borderId="14" xfId="1" applyFont="1" applyFill="1" applyBorder="1"/>
    <xf numFmtId="0" fontId="9" fillId="3" borderId="11" xfId="1" applyFont="1" applyFill="1" applyBorder="1" applyAlignment="1">
      <alignment horizontal="center"/>
    </xf>
    <xf numFmtId="0" fontId="9" fillId="3" borderId="14" xfId="1" applyFont="1" applyFill="1" applyBorder="1" applyAlignment="1"/>
    <xf numFmtId="0" fontId="9" fillId="3" borderId="13" xfId="1" applyFont="1" applyFill="1" applyBorder="1" applyAlignment="1">
      <alignment horizontal="center"/>
    </xf>
    <xf numFmtId="0" fontId="28" fillId="3" borderId="14" xfId="1" applyFont="1" applyFill="1" applyBorder="1" applyAlignment="1"/>
    <xf numFmtId="0" fontId="13" fillId="3" borderId="14" xfId="1" applyFont="1" applyFill="1" applyBorder="1" applyAlignment="1"/>
    <xf numFmtId="0" fontId="13" fillId="3" borderId="14" xfId="1" applyFont="1" applyFill="1" applyBorder="1" applyAlignment="1">
      <alignment wrapText="1"/>
    </xf>
    <xf numFmtId="0" fontId="13" fillId="3" borderId="11" xfId="1" applyFont="1" applyFill="1" applyBorder="1" applyAlignment="1">
      <alignment horizontal="center"/>
    </xf>
    <xf numFmtId="164" fontId="13" fillId="3" borderId="14" xfId="1" applyNumberFormat="1" applyFont="1" applyFill="1" applyBorder="1" applyAlignment="1"/>
    <xf numFmtId="164" fontId="13" fillId="3" borderId="14" xfId="1" applyNumberFormat="1" applyFont="1" applyFill="1" applyBorder="1"/>
    <xf numFmtId="0" fontId="13" fillId="3" borderId="11" xfId="1" applyFont="1" applyFill="1" applyBorder="1" applyAlignment="1"/>
    <xf numFmtId="0" fontId="13" fillId="3" borderId="14" xfId="1" applyFont="1" applyFill="1" applyBorder="1" applyAlignment="1">
      <alignment horizontal="right"/>
    </xf>
    <xf numFmtId="0" fontId="13" fillId="3" borderId="14" xfId="1" applyFont="1" applyFill="1" applyBorder="1" applyAlignment="1">
      <alignment vertical="center"/>
    </xf>
    <xf numFmtId="0" fontId="13" fillId="3" borderId="0" xfId="1" applyFont="1" applyFill="1" applyAlignment="1">
      <alignment horizontal="center" vertical="center"/>
    </xf>
    <xf numFmtId="49" fontId="29" fillId="3" borderId="11" xfId="1" applyNumberFormat="1" applyFont="1" applyFill="1" applyBorder="1" applyAlignment="1">
      <alignment horizontal="center" vertical="center"/>
    </xf>
    <xf numFmtId="49" fontId="13" fillId="3" borderId="11" xfId="1" applyNumberFormat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vertical="center"/>
    </xf>
    <xf numFmtId="0" fontId="13" fillId="3" borderId="14" xfId="1" applyFont="1" applyFill="1" applyBorder="1"/>
    <xf numFmtId="0" fontId="13" fillId="3" borderId="11" xfId="1" applyFont="1" applyFill="1" applyBorder="1"/>
    <xf numFmtId="0" fontId="13" fillId="3" borderId="0" xfId="1" applyFont="1" applyFill="1"/>
    <xf numFmtId="0" fontId="13" fillId="3" borderId="0" xfId="1" applyFont="1" applyFill="1" applyAlignment="1">
      <alignment horizontal="right"/>
    </xf>
    <xf numFmtId="164" fontId="13" fillId="3" borderId="10" xfId="1" applyNumberFormat="1" applyFont="1" applyFill="1" applyBorder="1" applyAlignment="1">
      <alignment horizontal="center"/>
    </xf>
    <xf numFmtId="0" fontId="30" fillId="3" borderId="10" xfId="1" applyNumberFormat="1" applyFont="1" applyFill="1" applyBorder="1" applyAlignment="1">
      <alignment horizontal="center"/>
    </xf>
    <xf numFmtId="0" fontId="13" fillId="3" borderId="10" xfId="1" applyNumberFormat="1" applyFont="1" applyFill="1" applyBorder="1" applyAlignment="1">
      <alignment horizontal="center"/>
    </xf>
    <xf numFmtId="0" fontId="31" fillId="0" borderId="0" xfId="1" applyFont="1" applyAlignment="1"/>
    <xf numFmtId="0" fontId="32" fillId="3" borderId="9" xfId="1" applyFont="1" applyFill="1" applyBorder="1" applyAlignment="1">
      <alignment horizontal="center"/>
    </xf>
    <xf numFmtId="0" fontId="33" fillId="3" borderId="22" xfId="1" applyFont="1" applyFill="1" applyBorder="1" applyAlignment="1">
      <alignment horizontal="center"/>
    </xf>
    <xf numFmtId="0" fontId="33" fillId="3" borderId="3" xfId="1" applyFont="1" applyFill="1" applyBorder="1" applyAlignment="1">
      <alignment horizontal="center"/>
    </xf>
    <xf numFmtId="0" fontId="2" fillId="0" borderId="23" xfId="1" applyFont="1" applyBorder="1"/>
    <xf numFmtId="0" fontId="33" fillId="3" borderId="24" xfId="1" applyFont="1" applyFill="1" applyBorder="1" applyAlignment="1">
      <alignment horizontal="center"/>
    </xf>
    <xf numFmtId="0" fontId="4" fillId="3" borderId="0" xfId="1" applyFont="1" applyFill="1"/>
    <xf numFmtId="0" fontId="34" fillId="3" borderId="6" xfId="1" applyFont="1" applyFill="1" applyBorder="1" applyAlignment="1">
      <alignment horizontal="left" vertical="center" wrapText="1"/>
    </xf>
    <xf numFmtId="0" fontId="2" fillId="0" borderId="31" xfId="1" applyFont="1" applyBorder="1"/>
    <xf numFmtId="0" fontId="35" fillId="3" borderId="25" xfId="1" applyFont="1" applyFill="1" applyBorder="1" applyAlignment="1">
      <alignment horizontal="center" vertical="center"/>
    </xf>
    <xf numFmtId="0" fontId="32" fillId="0" borderId="26" xfId="1" applyFont="1" applyBorder="1" applyAlignment="1">
      <alignment horizontal="center"/>
    </xf>
    <xf numFmtId="164" fontId="13" fillId="5" borderId="50" xfId="1" applyNumberFormat="1" applyFont="1" applyFill="1" applyBorder="1" applyAlignment="1">
      <alignment horizontal="center" vertical="center"/>
    </xf>
    <xf numFmtId="0" fontId="32" fillId="0" borderId="20" xfId="1" applyFont="1" applyBorder="1" applyAlignment="1">
      <alignment horizontal="left" vertical="top"/>
    </xf>
    <xf numFmtId="0" fontId="36" fillId="0" borderId="19" xfId="1" applyFont="1" applyBorder="1" applyAlignment="1">
      <alignment horizontal="center" vertical="center"/>
    </xf>
    <xf numFmtId="0" fontId="2" fillId="0" borderId="28" xfId="1" applyFont="1" applyBorder="1"/>
    <xf numFmtId="0" fontId="32" fillId="0" borderId="29" xfId="1" applyFont="1" applyBorder="1" applyAlignment="1">
      <alignment horizontal="center"/>
    </xf>
    <xf numFmtId="164" fontId="13" fillId="5" borderId="30" xfId="1" applyNumberFormat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wrapText="1"/>
    </xf>
    <xf numFmtId="0" fontId="31" fillId="0" borderId="6" xfId="1" applyFont="1" applyBorder="1" applyAlignment="1">
      <alignment horizontal="center" vertical="center"/>
    </xf>
    <xf numFmtId="0" fontId="13" fillId="5" borderId="30" xfId="1" applyFont="1" applyFill="1" applyBorder="1" applyAlignment="1">
      <alignment horizontal="center"/>
    </xf>
    <xf numFmtId="0" fontId="13" fillId="0" borderId="15" xfId="1" applyFont="1" applyBorder="1" applyAlignment="1">
      <alignment horizontal="center" vertical="top" wrapText="1"/>
    </xf>
    <xf numFmtId="166" fontId="13" fillId="5" borderId="30" xfId="1" applyNumberFormat="1" applyFont="1" applyFill="1" applyBorder="1" applyAlignment="1">
      <alignment horizontal="center" vertical="center"/>
    </xf>
    <xf numFmtId="0" fontId="13" fillId="2" borderId="32" xfId="1" applyFont="1" applyFill="1" applyBorder="1" applyAlignment="1">
      <alignment horizontal="center" wrapText="1"/>
    </xf>
    <xf numFmtId="0" fontId="13" fillId="4" borderId="34" xfId="1" applyFont="1" applyFill="1" applyBorder="1" applyAlignment="1">
      <alignment wrapText="1"/>
    </xf>
    <xf numFmtId="0" fontId="13" fillId="0" borderId="34" xfId="1" applyFont="1" applyBorder="1" applyAlignment="1">
      <alignment wrapText="1"/>
    </xf>
    <xf numFmtId="0" fontId="13" fillId="5" borderId="30" xfId="1" applyFont="1" applyFill="1" applyBorder="1"/>
    <xf numFmtId="9" fontId="13" fillId="5" borderId="35" xfId="1" applyNumberFormat="1" applyFont="1" applyFill="1" applyBorder="1" applyAlignment="1">
      <alignment horizontal="center" wrapText="1"/>
    </xf>
    <xf numFmtId="0" fontId="2" fillId="0" borderId="36" xfId="1" applyFont="1" applyBorder="1"/>
    <xf numFmtId="0" fontId="13" fillId="4" borderId="14" xfId="1" applyFont="1" applyFill="1" applyBorder="1" applyAlignment="1">
      <alignment wrapText="1"/>
    </xf>
    <xf numFmtId="0" fontId="13" fillId="0" borderId="14" xfId="1" applyFont="1" applyBorder="1" applyAlignment="1">
      <alignment wrapText="1"/>
    </xf>
    <xf numFmtId="0" fontId="13" fillId="2" borderId="35" xfId="1" applyFont="1" applyFill="1" applyBorder="1" applyAlignment="1">
      <alignment horizontal="center" wrapText="1"/>
    </xf>
    <xf numFmtId="0" fontId="13" fillId="0" borderId="15" xfId="1" applyFont="1" applyBorder="1" applyAlignment="1">
      <alignment wrapText="1"/>
    </xf>
    <xf numFmtId="0" fontId="13" fillId="0" borderId="8" xfId="1" applyFont="1" applyBorder="1" applyAlignment="1">
      <alignment wrapText="1"/>
    </xf>
    <xf numFmtId="0" fontId="32" fillId="0" borderId="37" xfId="1" applyFont="1" applyBorder="1" applyAlignment="1">
      <alignment horizontal="center"/>
    </xf>
    <xf numFmtId="0" fontId="2" fillId="0" borderId="38" xfId="1" applyFont="1" applyBorder="1"/>
    <xf numFmtId="164" fontId="13" fillId="5" borderId="39" xfId="1" applyNumberFormat="1" applyFont="1" applyFill="1" applyBorder="1" applyAlignment="1">
      <alignment horizontal="center" vertical="center"/>
    </xf>
    <xf numFmtId="167" fontId="13" fillId="5" borderId="44" xfId="1" applyNumberFormat="1" applyFont="1" applyFill="1" applyBorder="1" applyAlignment="1">
      <alignment horizontal="center" wrapText="1"/>
    </xf>
    <xf numFmtId="0" fontId="2" fillId="0" borderId="41" xfId="1" applyFont="1" applyBorder="1"/>
    <xf numFmtId="0" fontId="37" fillId="0" borderId="42" xfId="1" applyFont="1" applyBorder="1" applyAlignment="1">
      <alignment horizontal="center"/>
    </xf>
    <xf numFmtId="164" fontId="36" fillId="5" borderId="34" xfId="1" applyNumberFormat="1" applyFont="1" applyFill="1" applyBorder="1" applyAlignment="1">
      <alignment horizontal="center" vertical="center"/>
    </xf>
    <xf numFmtId="0" fontId="31" fillId="0" borderId="16" xfId="1" applyFont="1" applyBorder="1" applyAlignment="1">
      <alignment horizontal="center" wrapText="1"/>
    </xf>
    <xf numFmtId="0" fontId="37" fillId="0" borderId="37" xfId="1" applyFont="1" applyBorder="1" applyAlignment="1">
      <alignment horizontal="center"/>
    </xf>
    <xf numFmtId="0" fontId="36" fillId="0" borderId="43" xfId="1" applyFont="1" applyBorder="1" applyAlignment="1">
      <alignment horizontal="center"/>
    </xf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1" fillId="0" borderId="6" xfId="1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8" fillId="0" borderId="11" xfId="1" applyFont="1" applyBorder="1" applyAlignment="1">
      <alignment horizontal="center" vertical="center" wrapText="1"/>
    </xf>
    <xf numFmtId="0" fontId="38" fillId="0" borderId="14" xfId="1" applyFont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38" fillId="0" borderId="1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8" fillId="0" borderId="6" xfId="1" applyFont="1" applyBorder="1" applyAlignment="1">
      <alignment horizontal="center" vertical="center" wrapText="1"/>
    </xf>
    <xf numFmtId="0" fontId="38" fillId="3" borderId="14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4" fillId="0" borderId="35" xfId="1" applyFont="1" applyBorder="1"/>
    <xf numFmtId="0" fontId="24" fillId="0" borderId="13" xfId="1" applyFont="1" applyBorder="1"/>
    <xf numFmtId="168" fontId="27" fillId="3" borderId="14" xfId="1" applyNumberFormat="1" applyFont="1" applyFill="1" applyBorder="1" applyAlignment="1">
      <alignment horizontal="center" vertical="center" wrapText="1"/>
    </xf>
    <xf numFmtId="4" fontId="27" fillId="3" borderId="11" xfId="1" applyNumberFormat="1" applyFont="1" applyFill="1" applyBorder="1" applyAlignment="1">
      <alignment horizontal="center" vertical="center" wrapText="1"/>
    </xf>
    <xf numFmtId="4" fontId="27" fillId="3" borderId="14" xfId="1" applyNumberFormat="1" applyFont="1" applyFill="1" applyBorder="1" applyAlignment="1">
      <alignment horizontal="center" vertical="center" wrapText="1"/>
    </xf>
    <xf numFmtId="49" fontId="29" fillId="3" borderId="11" xfId="1" applyNumberFormat="1" applyFont="1" applyFill="1" applyBorder="1" applyAlignment="1">
      <alignment horizontal="center" vertical="center" wrapText="1"/>
    </xf>
    <xf numFmtId="169" fontId="27" fillId="3" borderId="14" xfId="1" applyNumberFormat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168" fontId="27" fillId="3" borderId="10" xfId="1" applyNumberFormat="1" applyFont="1" applyFill="1" applyBorder="1" applyAlignment="1">
      <alignment horizontal="center" vertical="center" wrapText="1"/>
    </xf>
    <xf numFmtId="4" fontId="27" fillId="3" borderId="0" xfId="1" applyNumberFormat="1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164" fontId="13" fillId="3" borderId="10" xfId="1" applyNumberFormat="1" applyFont="1" applyFill="1" applyBorder="1" applyAlignment="1">
      <alignment horizontal="center" vertical="center" wrapText="1"/>
    </xf>
    <xf numFmtId="4" fontId="30" fillId="3" borderId="10" xfId="1" applyNumberFormat="1" applyFont="1" applyFill="1" applyBorder="1" applyAlignment="1">
      <alignment horizontal="center" vertical="center" wrapText="1"/>
    </xf>
    <xf numFmtId="0" fontId="32" fillId="0" borderId="51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32" fillId="0" borderId="52" xfId="1" applyFont="1" applyBorder="1" applyAlignment="1">
      <alignment horizontal="center" vertical="center" wrapText="1"/>
    </xf>
    <xf numFmtId="0" fontId="2" fillId="0" borderId="52" xfId="1" applyFont="1" applyBorder="1"/>
    <xf numFmtId="0" fontId="13" fillId="0" borderId="34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13" fillId="0" borderId="14" xfId="1" applyFont="1" applyBorder="1" applyAlignment="1">
      <alignment horizontal="left" vertical="center" wrapText="1"/>
    </xf>
    <xf numFmtId="0" fontId="31" fillId="0" borderId="11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35" fillId="0" borderId="14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32" fillId="0" borderId="42" xfId="1" applyFont="1" applyBorder="1" applyAlignment="1">
      <alignment horizontal="center" vertical="center" wrapText="1"/>
    </xf>
    <xf numFmtId="164" fontId="13" fillId="5" borderId="27" xfId="1" applyNumberFormat="1" applyFont="1" applyFill="1" applyBorder="1" applyAlignment="1">
      <alignment horizontal="center" vertical="center" wrapText="1"/>
    </xf>
    <xf numFmtId="0" fontId="32" fillId="0" borderId="20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164" fontId="13" fillId="5" borderId="30" xfId="1" applyNumberFormat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5" borderId="30" xfId="1" applyFont="1" applyFill="1" applyBorder="1" applyAlignment="1">
      <alignment horizontal="center" vertical="center" wrapText="1"/>
    </xf>
    <xf numFmtId="166" fontId="13" fillId="5" borderId="30" xfId="1" applyNumberFormat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13" fillId="4" borderId="34" xfId="1" applyFont="1" applyFill="1" applyBorder="1" applyAlignment="1">
      <alignment horizontal="center" vertical="center" wrapText="1"/>
    </xf>
    <xf numFmtId="4" fontId="13" fillId="0" borderId="34" xfId="1" applyNumberFormat="1" applyFont="1" applyBorder="1" applyAlignment="1">
      <alignment horizontal="center" vertical="center" wrapText="1"/>
    </xf>
    <xf numFmtId="9" fontId="13" fillId="5" borderId="35" xfId="1" applyNumberFormat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32" fillId="0" borderId="37" xfId="1" applyFont="1" applyBorder="1" applyAlignment="1">
      <alignment horizontal="center" vertical="center" wrapText="1"/>
    </xf>
    <xf numFmtId="164" fontId="13" fillId="5" borderId="39" xfId="1" applyNumberFormat="1" applyFont="1" applyFill="1" applyBorder="1" applyAlignment="1">
      <alignment horizontal="center" vertical="center" wrapText="1"/>
    </xf>
    <xf numFmtId="167" fontId="13" fillId="5" borderId="44" xfId="1" applyNumberFormat="1" applyFont="1" applyFill="1" applyBorder="1" applyAlignment="1">
      <alignment horizontal="center" vertical="center" wrapText="1"/>
    </xf>
    <xf numFmtId="164" fontId="13" fillId="5" borderId="34" xfId="1" applyNumberFormat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61</xdr:row>
      <xdr:rowOff>152400</xdr:rowOff>
    </xdr:from>
    <xdr:ext cx="3390900" cy="15525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85850" cy="5524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72</xdr:row>
      <xdr:rowOff>142875</xdr:rowOff>
    </xdr:from>
    <xdr:ext cx="2943225" cy="13620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715125"/>
          <a:ext cx="2943225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23950" cy="57150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123950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46</xdr:row>
      <xdr:rowOff>0</xdr:rowOff>
    </xdr:from>
    <xdr:ext cx="3360420" cy="160782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7175" y="10410825"/>
          <a:ext cx="3360420" cy="16078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23950" cy="57150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1239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workbookViewId="0">
      <selection activeCell="V38" sqref="V38"/>
    </sheetView>
  </sheetViews>
  <sheetFormatPr defaultColWidth="14.42578125" defaultRowHeight="15" customHeight="1"/>
  <cols>
    <col min="1" max="2" width="8.5703125" customWidth="1"/>
    <col min="3" max="3" width="9.5703125" customWidth="1"/>
    <col min="4" max="9" width="8.5703125" customWidth="1"/>
    <col min="10" max="10" width="7.7109375" customWidth="1"/>
    <col min="11" max="16" width="5.5703125" customWidth="1"/>
    <col min="17" max="26" width="8.85546875" customWidth="1"/>
  </cols>
  <sheetData>
    <row r="1" spans="1:16" ht="12" customHeight="1">
      <c r="A1" s="96"/>
      <c r="B1" s="97"/>
      <c r="C1" s="99" t="s">
        <v>0</v>
      </c>
      <c r="D1" s="55"/>
      <c r="E1" s="55"/>
      <c r="F1" s="55"/>
      <c r="G1" s="55"/>
      <c r="H1" s="55"/>
      <c r="I1" s="55"/>
      <c r="J1" s="56"/>
      <c r="K1" s="103" t="s">
        <v>1</v>
      </c>
      <c r="L1" s="69"/>
      <c r="M1" s="69"/>
      <c r="N1" s="69"/>
      <c r="O1" s="69"/>
      <c r="P1" s="85"/>
    </row>
    <row r="2" spans="1:16" ht="12" customHeight="1">
      <c r="A2" s="98"/>
      <c r="B2" s="67"/>
      <c r="C2" s="100" t="s">
        <v>2</v>
      </c>
      <c r="D2" s="89"/>
      <c r="E2" s="64"/>
      <c r="F2" s="1" t="s">
        <v>3</v>
      </c>
      <c r="G2" s="101" t="s">
        <v>4</v>
      </c>
      <c r="H2" s="64"/>
      <c r="I2" s="1" t="s">
        <v>5</v>
      </c>
      <c r="J2" s="2">
        <v>4</v>
      </c>
      <c r="K2" s="71"/>
      <c r="L2" s="66"/>
      <c r="M2" s="66"/>
      <c r="N2" s="66"/>
      <c r="O2" s="66"/>
      <c r="P2" s="67"/>
    </row>
    <row r="3" spans="1:16" ht="12" customHeight="1">
      <c r="A3" s="98"/>
      <c r="B3" s="67"/>
      <c r="C3" s="100" t="s">
        <v>6</v>
      </c>
      <c r="D3" s="64"/>
      <c r="E3" s="3" t="s">
        <v>7</v>
      </c>
      <c r="F3" s="4"/>
      <c r="G3" s="4"/>
      <c r="H3" s="101" t="s">
        <v>8</v>
      </c>
      <c r="I3" s="64"/>
      <c r="J3" s="5"/>
      <c r="K3" s="71"/>
      <c r="L3" s="66"/>
      <c r="M3" s="66"/>
      <c r="N3" s="66"/>
      <c r="O3" s="66"/>
      <c r="P3" s="67"/>
    </row>
    <row r="4" spans="1:16" ht="12" customHeight="1">
      <c r="A4" s="98"/>
      <c r="B4" s="67"/>
      <c r="C4" s="6" t="s">
        <v>9</v>
      </c>
      <c r="D4" s="102"/>
      <c r="E4" s="66"/>
      <c r="F4" s="66"/>
      <c r="G4" s="66"/>
      <c r="H4" s="66"/>
      <c r="I4" s="66"/>
      <c r="J4" s="72"/>
      <c r="K4" s="104"/>
      <c r="L4" s="87"/>
      <c r="M4" s="87"/>
      <c r="N4" s="87"/>
      <c r="O4" s="87"/>
      <c r="P4" s="62"/>
    </row>
    <row r="5" spans="1:16" ht="12" customHeight="1">
      <c r="A5" s="7" t="s">
        <v>10</v>
      </c>
      <c r="B5" s="7" t="s">
        <v>11</v>
      </c>
      <c r="C5" s="105" t="s">
        <v>12</v>
      </c>
      <c r="D5" s="89"/>
      <c r="E5" s="89"/>
      <c r="F5" s="89"/>
      <c r="G5" s="64"/>
      <c r="H5" s="7" t="s">
        <v>13</v>
      </c>
      <c r="I5" s="7" t="s">
        <v>14</v>
      </c>
      <c r="J5" s="106" t="s">
        <v>15</v>
      </c>
      <c r="K5" s="64"/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</row>
    <row r="6" spans="1:16" ht="12" customHeight="1">
      <c r="A6" s="9">
        <v>0.75</v>
      </c>
      <c r="B6" s="10" t="s">
        <v>21</v>
      </c>
      <c r="C6" s="90" t="s">
        <v>22</v>
      </c>
      <c r="D6" s="89"/>
      <c r="E6" s="89"/>
      <c r="F6" s="89"/>
      <c r="G6" s="64"/>
      <c r="H6" s="11">
        <v>2.09</v>
      </c>
      <c r="I6" s="12">
        <f t="shared" ref="I6:I8" si="0">A6*H6</f>
        <v>1.5674999999999999</v>
      </c>
      <c r="J6" s="13">
        <v>22</v>
      </c>
      <c r="K6" s="14">
        <f t="shared" ref="K6:K7" si="1">(J6/100*A6)*100</f>
        <v>16.5</v>
      </c>
      <c r="L6" s="15">
        <v>12</v>
      </c>
      <c r="M6" s="15">
        <v>6</v>
      </c>
      <c r="N6" s="15">
        <v>0</v>
      </c>
      <c r="O6" s="15">
        <v>0</v>
      </c>
      <c r="P6" s="15">
        <v>0</v>
      </c>
    </row>
    <row r="7" spans="1:16" ht="12" customHeight="1">
      <c r="A7" s="16">
        <v>0.01</v>
      </c>
      <c r="B7" s="4" t="s">
        <v>21</v>
      </c>
      <c r="C7" s="90" t="s">
        <v>23</v>
      </c>
      <c r="D7" s="89"/>
      <c r="E7" s="89"/>
      <c r="F7" s="89"/>
      <c r="G7" s="64"/>
      <c r="H7" s="11">
        <v>8.9600000000000009</v>
      </c>
      <c r="I7" s="12">
        <f t="shared" si="0"/>
        <v>8.9600000000000013E-2</v>
      </c>
      <c r="J7" s="17">
        <v>766</v>
      </c>
      <c r="K7" s="14">
        <f t="shared" si="1"/>
        <v>7.66</v>
      </c>
      <c r="L7" s="18">
        <v>0</v>
      </c>
      <c r="M7" s="19">
        <v>0.1</v>
      </c>
      <c r="N7" s="20">
        <v>8.5</v>
      </c>
      <c r="O7" s="18">
        <v>0</v>
      </c>
      <c r="P7" s="20">
        <v>0</v>
      </c>
    </row>
    <row r="8" spans="1:16" ht="12" customHeight="1">
      <c r="A8" s="21">
        <v>0.4</v>
      </c>
      <c r="B8" s="4" t="s">
        <v>21</v>
      </c>
      <c r="C8" s="90" t="s">
        <v>24</v>
      </c>
      <c r="D8" s="89"/>
      <c r="E8" s="89"/>
      <c r="F8" s="89"/>
      <c r="G8" s="64"/>
      <c r="H8" s="11">
        <v>2.69</v>
      </c>
      <c r="I8" s="12">
        <f t="shared" si="0"/>
        <v>1.0760000000000001</v>
      </c>
      <c r="J8" s="17">
        <v>20</v>
      </c>
      <c r="K8" s="19">
        <v>80</v>
      </c>
      <c r="L8" s="19">
        <v>12</v>
      </c>
      <c r="M8" s="19">
        <v>4</v>
      </c>
      <c r="N8" s="19">
        <v>0</v>
      </c>
      <c r="O8" s="19">
        <v>0</v>
      </c>
      <c r="P8" s="19">
        <v>0</v>
      </c>
    </row>
    <row r="9" spans="1:16" ht="12" customHeight="1">
      <c r="A9" s="9">
        <v>0.4</v>
      </c>
      <c r="B9" s="22" t="s">
        <v>21</v>
      </c>
      <c r="C9" s="90" t="s">
        <v>25</v>
      </c>
      <c r="D9" s="89"/>
      <c r="E9" s="89"/>
      <c r="F9" s="89"/>
      <c r="G9" s="64"/>
      <c r="H9" s="23">
        <v>1.66</v>
      </c>
      <c r="I9" s="24">
        <v>0.66</v>
      </c>
      <c r="J9" s="17">
        <v>79</v>
      </c>
      <c r="K9" s="14">
        <f t="shared" ref="K9:K28" si="2">(J9/100*A9)*100</f>
        <v>31.600000000000005</v>
      </c>
      <c r="L9" s="19">
        <v>72</v>
      </c>
      <c r="M9" s="19">
        <v>8</v>
      </c>
      <c r="N9" s="19">
        <v>0</v>
      </c>
      <c r="O9" s="19">
        <v>0</v>
      </c>
      <c r="P9" s="19">
        <v>0</v>
      </c>
    </row>
    <row r="10" spans="1:16" ht="12" customHeight="1">
      <c r="A10" s="9">
        <v>0.15</v>
      </c>
      <c r="B10" s="22" t="s">
        <v>21</v>
      </c>
      <c r="C10" s="90" t="s">
        <v>26</v>
      </c>
      <c r="D10" s="89"/>
      <c r="E10" s="89"/>
      <c r="F10" s="89"/>
      <c r="G10" s="64"/>
      <c r="H10" s="23">
        <v>1.0900000000000001</v>
      </c>
      <c r="I10" s="24">
        <v>0.16</v>
      </c>
      <c r="J10" s="17">
        <v>50</v>
      </c>
      <c r="K10" s="14">
        <f t="shared" si="2"/>
        <v>7.5</v>
      </c>
      <c r="L10" s="19">
        <v>16.5</v>
      </c>
      <c r="M10" s="19">
        <v>1.5</v>
      </c>
      <c r="N10" s="19">
        <v>0</v>
      </c>
      <c r="O10" s="19">
        <v>0</v>
      </c>
      <c r="P10" s="19">
        <v>0</v>
      </c>
    </row>
    <row r="11" spans="1:16" ht="12" customHeight="1">
      <c r="A11" s="21">
        <v>0.25</v>
      </c>
      <c r="B11" s="4" t="s">
        <v>21</v>
      </c>
      <c r="C11" s="88" t="s">
        <v>27</v>
      </c>
      <c r="D11" s="89"/>
      <c r="E11" s="89"/>
      <c r="F11" s="89"/>
      <c r="G11" s="64"/>
      <c r="H11" s="23">
        <v>1.49</v>
      </c>
      <c r="I11" s="12">
        <f t="shared" ref="I11:I22" si="3">A11*H11</f>
        <v>0.3725</v>
      </c>
      <c r="J11" s="17">
        <v>40</v>
      </c>
      <c r="K11" s="25">
        <f t="shared" si="2"/>
        <v>10</v>
      </c>
      <c r="L11" s="26">
        <v>12.5</v>
      </c>
      <c r="M11" s="26">
        <v>2.5</v>
      </c>
      <c r="N11" s="26">
        <v>5</v>
      </c>
      <c r="O11" s="19">
        <v>2.5</v>
      </c>
      <c r="P11" s="19">
        <v>0</v>
      </c>
    </row>
    <row r="12" spans="1:16" ht="12" customHeight="1">
      <c r="A12" s="9">
        <v>2.5000000000000001E-2</v>
      </c>
      <c r="B12" s="4" t="s">
        <v>21</v>
      </c>
      <c r="C12" s="88" t="s">
        <v>28</v>
      </c>
      <c r="D12" s="89"/>
      <c r="E12" s="89"/>
      <c r="F12" s="89"/>
      <c r="G12" s="64"/>
      <c r="H12" s="23">
        <v>1.19</v>
      </c>
      <c r="I12" s="27">
        <f t="shared" si="3"/>
        <v>2.9749999999999999E-2</v>
      </c>
      <c r="J12" s="28">
        <v>398</v>
      </c>
      <c r="K12" s="25">
        <f t="shared" si="2"/>
        <v>9.9500000000000011</v>
      </c>
      <c r="L12" s="26">
        <v>0</v>
      </c>
      <c r="M12" s="26">
        <v>0</v>
      </c>
      <c r="N12" s="26">
        <v>0</v>
      </c>
      <c r="O12" s="19">
        <v>0</v>
      </c>
      <c r="P12" s="19">
        <v>0</v>
      </c>
    </row>
    <row r="13" spans="1:16" ht="12" customHeight="1">
      <c r="A13" s="21">
        <v>0.75</v>
      </c>
      <c r="B13" s="4" t="s">
        <v>29</v>
      </c>
      <c r="C13" s="88" t="s">
        <v>30</v>
      </c>
      <c r="D13" s="89"/>
      <c r="E13" s="89"/>
      <c r="F13" s="89"/>
      <c r="G13" s="64"/>
      <c r="H13" s="23">
        <v>7.0000000000000007E-2</v>
      </c>
      <c r="I13" s="12">
        <f t="shared" si="3"/>
        <v>5.2500000000000005E-2</v>
      </c>
      <c r="J13" s="28">
        <v>0</v>
      </c>
      <c r="K13" s="25">
        <f t="shared" si="2"/>
        <v>0</v>
      </c>
      <c r="L13" s="26">
        <v>0</v>
      </c>
      <c r="M13" s="26">
        <v>0</v>
      </c>
      <c r="N13" s="26">
        <v>0</v>
      </c>
      <c r="O13" s="19">
        <v>0</v>
      </c>
      <c r="P13" s="19">
        <v>0</v>
      </c>
    </row>
    <row r="14" spans="1:16" ht="12" customHeight="1">
      <c r="A14" s="9">
        <v>6.0000000000000001E-3</v>
      </c>
      <c r="B14" s="22" t="s">
        <v>21</v>
      </c>
      <c r="C14" s="88" t="s">
        <v>31</v>
      </c>
      <c r="D14" s="89"/>
      <c r="E14" s="89"/>
      <c r="F14" s="89"/>
      <c r="G14" s="64"/>
      <c r="H14" s="23">
        <v>0.49</v>
      </c>
      <c r="I14" s="27">
        <f t="shared" si="3"/>
        <v>2.9399999999999999E-3</v>
      </c>
      <c r="J14" s="29">
        <v>0</v>
      </c>
      <c r="K14" s="25">
        <f t="shared" si="2"/>
        <v>0</v>
      </c>
      <c r="L14" s="26">
        <v>0</v>
      </c>
      <c r="M14" s="26">
        <v>0</v>
      </c>
      <c r="N14" s="26">
        <v>0</v>
      </c>
      <c r="O14" s="19">
        <v>0</v>
      </c>
      <c r="P14" s="19">
        <v>0</v>
      </c>
    </row>
    <row r="15" spans="1:16" ht="12" customHeight="1">
      <c r="A15" s="21">
        <v>1E-3</v>
      </c>
      <c r="B15" s="22" t="s">
        <v>21</v>
      </c>
      <c r="C15" s="90" t="s">
        <v>32</v>
      </c>
      <c r="D15" s="89"/>
      <c r="E15" s="89"/>
      <c r="F15" s="89"/>
      <c r="G15" s="64"/>
      <c r="H15" s="23">
        <v>160</v>
      </c>
      <c r="I15" s="12">
        <f t="shared" si="3"/>
        <v>0.16</v>
      </c>
      <c r="J15" s="28">
        <v>24</v>
      </c>
      <c r="K15" s="25">
        <f t="shared" si="2"/>
        <v>2.4E-2</v>
      </c>
      <c r="L15" s="26">
        <v>5</v>
      </c>
      <c r="M15" s="26">
        <v>1</v>
      </c>
      <c r="N15" s="26">
        <v>0</v>
      </c>
      <c r="O15" s="19">
        <v>0</v>
      </c>
      <c r="P15" s="19">
        <v>0</v>
      </c>
    </row>
    <row r="16" spans="1:16" ht="13.5" customHeight="1">
      <c r="A16" s="21">
        <v>0.06</v>
      </c>
      <c r="B16" s="22" t="s">
        <v>11</v>
      </c>
      <c r="C16" s="91" t="s">
        <v>33</v>
      </c>
      <c r="D16" s="89"/>
      <c r="E16" s="89"/>
      <c r="F16" s="89"/>
      <c r="G16" s="64"/>
      <c r="H16" s="23">
        <v>2.7</v>
      </c>
      <c r="I16" s="12">
        <f t="shared" si="3"/>
        <v>0.16200000000000001</v>
      </c>
      <c r="J16" s="28">
        <v>216</v>
      </c>
      <c r="K16" s="25">
        <f t="shared" si="2"/>
        <v>12.959999999999999</v>
      </c>
      <c r="L16" s="26">
        <v>0</v>
      </c>
      <c r="M16" s="26">
        <v>4</v>
      </c>
      <c r="N16" s="26">
        <v>17</v>
      </c>
      <c r="O16" s="19">
        <v>0</v>
      </c>
      <c r="P16" s="19">
        <v>0</v>
      </c>
    </row>
    <row r="17" spans="1:26" ht="12" customHeight="1">
      <c r="A17" s="9">
        <v>0.04</v>
      </c>
      <c r="B17" s="22" t="s">
        <v>34</v>
      </c>
      <c r="C17" s="91" t="s">
        <v>35</v>
      </c>
      <c r="D17" s="89"/>
      <c r="E17" s="89"/>
      <c r="F17" s="89"/>
      <c r="G17" s="64"/>
      <c r="H17" s="23">
        <v>1.69</v>
      </c>
      <c r="I17" s="12">
        <f t="shared" si="3"/>
        <v>6.7599999999999993E-2</v>
      </c>
      <c r="J17" s="17">
        <v>900</v>
      </c>
      <c r="K17" s="25">
        <f t="shared" si="2"/>
        <v>36</v>
      </c>
      <c r="L17" s="26">
        <v>0</v>
      </c>
      <c r="M17" s="26">
        <v>0</v>
      </c>
      <c r="N17" s="26">
        <v>4</v>
      </c>
      <c r="O17" s="19">
        <v>0</v>
      </c>
      <c r="P17" s="19">
        <v>0</v>
      </c>
    </row>
    <row r="18" spans="1:26" ht="12" customHeight="1">
      <c r="A18" s="21">
        <v>0.01</v>
      </c>
      <c r="B18" s="22" t="s">
        <v>21</v>
      </c>
      <c r="C18" s="91" t="s">
        <v>23</v>
      </c>
      <c r="D18" s="89"/>
      <c r="E18" s="89"/>
      <c r="F18" s="89"/>
      <c r="G18" s="64"/>
      <c r="H18" s="23">
        <v>8.9600000000000009</v>
      </c>
      <c r="I18" s="12">
        <f t="shared" si="3"/>
        <v>8.9600000000000013E-2</v>
      </c>
      <c r="J18" s="17">
        <v>754</v>
      </c>
      <c r="K18" s="14">
        <f t="shared" si="2"/>
        <v>7.5400000000000009</v>
      </c>
      <c r="L18" s="19">
        <v>0</v>
      </c>
      <c r="M18" s="19">
        <v>0.01</v>
      </c>
      <c r="N18" s="19">
        <v>0.83</v>
      </c>
      <c r="O18" s="19">
        <v>0</v>
      </c>
      <c r="P18" s="19">
        <v>0</v>
      </c>
    </row>
    <row r="19" spans="1:26" ht="12" customHeight="1">
      <c r="A19" s="21">
        <v>0.3</v>
      </c>
      <c r="B19" s="22" t="s">
        <v>21</v>
      </c>
      <c r="C19" s="91" t="s">
        <v>31</v>
      </c>
      <c r="D19" s="89"/>
      <c r="E19" s="89"/>
      <c r="F19" s="89"/>
      <c r="G19" s="64"/>
      <c r="H19" s="23">
        <v>0.49</v>
      </c>
      <c r="I19" s="12">
        <f t="shared" si="3"/>
        <v>0.14699999999999999</v>
      </c>
      <c r="J19" s="17">
        <v>0</v>
      </c>
      <c r="K19" s="14">
        <f t="shared" si="2"/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</row>
    <row r="20" spans="1:26" ht="12" customHeight="1">
      <c r="A20" s="21">
        <v>0.05</v>
      </c>
      <c r="B20" s="22" t="s">
        <v>21</v>
      </c>
      <c r="C20" s="91" t="s">
        <v>36</v>
      </c>
      <c r="D20" s="89"/>
      <c r="E20" s="89"/>
      <c r="F20" s="89"/>
      <c r="G20" s="64"/>
      <c r="H20" s="23">
        <v>1.39</v>
      </c>
      <c r="I20" s="27">
        <f t="shared" si="3"/>
        <v>6.9499999999999992E-2</v>
      </c>
      <c r="J20" s="17">
        <v>354</v>
      </c>
      <c r="K20" s="14">
        <f t="shared" si="2"/>
        <v>17.700000000000003</v>
      </c>
      <c r="L20" s="19">
        <v>37.5</v>
      </c>
      <c r="M20" s="19">
        <v>5.5</v>
      </c>
      <c r="N20" s="19">
        <v>0.5</v>
      </c>
      <c r="O20" s="19">
        <v>0</v>
      </c>
      <c r="P20" s="19">
        <v>0</v>
      </c>
    </row>
    <row r="21" spans="1:26" ht="12" customHeight="1">
      <c r="A21" s="21"/>
      <c r="B21" s="4"/>
      <c r="C21" s="91"/>
      <c r="D21" s="89"/>
      <c r="E21" s="89"/>
      <c r="F21" s="89"/>
      <c r="G21" s="64"/>
      <c r="H21" s="11"/>
      <c r="I21" s="12">
        <f t="shared" si="3"/>
        <v>0</v>
      </c>
      <c r="J21" s="13"/>
      <c r="K21" s="14">
        <f t="shared" si="2"/>
        <v>0</v>
      </c>
      <c r="L21" s="14"/>
      <c r="M21" s="14"/>
      <c r="N21" s="14"/>
      <c r="O21" s="14"/>
      <c r="P21" s="14"/>
    </row>
    <row r="22" spans="1:26" ht="12" hidden="1" customHeight="1">
      <c r="A22" s="21"/>
      <c r="B22" s="4"/>
      <c r="C22" s="91"/>
      <c r="D22" s="89"/>
      <c r="E22" s="89"/>
      <c r="F22" s="89"/>
      <c r="G22" s="64"/>
      <c r="H22" s="11"/>
      <c r="I22" s="12">
        <f t="shared" si="3"/>
        <v>0</v>
      </c>
      <c r="J22" s="13"/>
      <c r="K22" s="14">
        <f t="shared" si="2"/>
        <v>0</v>
      </c>
      <c r="L22" s="14"/>
      <c r="M22" s="14"/>
      <c r="N22" s="14"/>
      <c r="O22" s="14"/>
      <c r="P22" s="14"/>
    </row>
    <row r="23" spans="1:26" ht="12" hidden="1" customHeight="1">
      <c r="A23" s="21"/>
      <c r="B23" s="4"/>
      <c r="C23" s="91"/>
      <c r="D23" s="89"/>
      <c r="E23" s="89"/>
      <c r="F23" s="89"/>
      <c r="G23" s="64"/>
      <c r="I23" s="12">
        <f>A23*K23</f>
        <v>0</v>
      </c>
      <c r="J23" s="13"/>
      <c r="K23" s="14">
        <f t="shared" si="2"/>
        <v>0</v>
      </c>
      <c r="L23" s="14"/>
      <c r="M23" s="14"/>
      <c r="N23" s="14"/>
      <c r="O23" s="14"/>
      <c r="P23" s="14"/>
    </row>
    <row r="24" spans="1:26" ht="12" hidden="1" customHeight="1">
      <c r="A24" s="21"/>
      <c r="B24" s="4"/>
      <c r="C24" s="91"/>
      <c r="D24" s="89"/>
      <c r="E24" s="89"/>
      <c r="F24" s="89"/>
      <c r="G24" s="64"/>
      <c r="H24" s="11"/>
      <c r="I24" s="12">
        <f t="shared" ref="I24:I28" si="4">A24*H24</f>
        <v>0</v>
      </c>
      <c r="J24" s="13"/>
      <c r="K24" s="14">
        <f t="shared" si="2"/>
        <v>0</v>
      </c>
      <c r="L24" s="14"/>
      <c r="M24" s="14"/>
      <c r="N24" s="14"/>
      <c r="O24" s="14"/>
      <c r="P24" s="14"/>
    </row>
    <row r="25" spans="1:26" ht="12" hidden="1" customHeight="1">
      <c r="A25" s="21"/>
      <c r="B25" s="4"/>
      <c r="C25" s="91"/>
      <c r="D25" s="89"/>
      <c r="E25" s="89"/>
      <c r="F25" s="89"/>
      <c r="G25" s="64"/>
      <c r="H25" s="11"/>
      <c r="I25" s="12">
        <f t="shared" si="4"/>
        <v>0</v>
      </c>
      <c r="J25" s="13"/>
      <c r="K25" s="14">
        <f t="shared" si="2"/>
        <v>0</v>
      </c>
      <c r="L25" s="14"/>
      <c r="M25" s="14"/>
      <c r="N25" s="14"/>
      <c r="O25" s="14"/>
      <c r="P25" s="14"/>
    </row>
    <row r="26" spans="1:26" ht="12" hidden="1" customHeight="1">
      <c r="A26" s="21"/>
      <c r="B26" s="4"/>
      <c r="C26" s="91"/>
      <c r="D26" s="89"/>
      <c r="E26" s="89"/>
      <c r="F26" s="89"/>
      <c r="G26" s="64"/>
      <c r="H26" s="11"/>
      <c r="I26" s="12">
        <f t="shared" si="4"/>
        <v>0</v>
      </c>
      <c r="J26" s="13"/>
      <c r="K26" s="14">
        <f t="shared" si="2"/>
        <v>0</v>
      </c>
      <c r="L26" s="14"/>
      <c r="M26" s="14"/>
      <c r="N26" s="14"/>
      <c r="O26" s="14"/>
      <c r="P26" s="14"/>
    </row>
    <row r="27" spans="1:26" ht="12" hidden="1" customHeight="1">
      <c r="A27" s="21"/>
      <c r="B27" s="4"/>
      <c r="C27" s="91"/>
      <c r="D27" s="89"/>
      <c r="E27" s="89"/>
      <c r="F27" s="89"/>
      <c r="G27" s="64"/>
      <c r="H27" s="11"/>
      <c r="I27" s="12">
        <f t="shared" si="4"/>
        <v>0</v>
      </c>
      <c r="J27" s="13"/>
      <c r="K27" s="14">
        <f t="shared" si="2"/>
        <v>0</v>
      </c>
      <c r="L27" s="14"/>
      <c r="M27" s="14"/>
      <c r="N27" s="14"/>
      <c r="O27" s="14"/>
      <c r="P27" s="14"/>
    </row>
    <row r="28" spans="1:26" ht="12" hidden="1" customHeight="1">
      <c r="A28" s="21"/>
      <c r="B28" s="10"/>
      <c r="C28" s="91"/>
      <c r="D28" s="89"/>
      <c r="E28" s="89"/>
      <c r="F28" s="89"/>
      <c r="G28" s="64"/>
      <c r="H28" s="11"/>
      <c r="I28" s="12">
        <f t="shared" si="4"/>
        <v>0</v>
      </c>
      <c r="J28" s="13"/>
      <c r="K28" s="14">
        <f t="shared" si="2"/>
        <v>0</v>
      </c>
      <c r="L28" s="14"/>
      <c r="M28" s="14"/>
      <c r="N28" s="14"/>
      <c r="O28" s="14"/>
      <c r="P28" s="14"/>
    </row>
    <row r="29" spans="1:26" ht="12" customHeight="1">
      <c r="A29" s="92" t="s">
        <v>37</v>
      </c>
      <c r="B29" s="93"/>
      <c r="C29" s="93"/>
      <c r="D29" s="93"/>
      <c r="E29" s="93"/>
      <c r="F29" s="93"/>
      <c r="G29" s="93"/>
      <c r="H29" s="94"/>
      <c r="I29" s="47">
        <f t="shared" ref="I29:P29" si="5">SUM(I6:I28)</f>
        <v>4.7064899999999996</v>
      </c>
      <c r="J29" s="48">
        <f t="shared" si="5"/>
        <v>3623</v>
      </c>
      <c r="K29" s="48">
        <f t="shared" si="5"/>
        <v>237.43399999999997</v>
      </c>
      <c r="L29" s="48">
        <f t="shared" si="5"/>
        <v>167.5</v>
      </c>
      <c r="M29" s="48">
        <f t="shared" si="5"/>
        <v>32.61</v>
      </c>
      <c r="N29" s="48">
        <f t="shared" si="5"/>
        <v>35.83</v>
      </c>
      <c r="O29" s="48">
        <f t="shared" si="5"/>
        <v>2.5</v>
      </c>
      <c r="P29" s="48">
        <f t="shared" si="5"/>
        <v>0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" customHeight="1">
      <c r="A30" s="95" t="s">
        <v>38</v>
      </c>
      <c r="B30" s="66"/>
      <c r="C30" s="66"/>
      <c r="D30" s="66"/>
      <c r="E30" s="66"/>
      <c r="F30" s="66"/>
      <c r="G30" s="66"/>
      <c r="H30" s="66"/>
      <c r="I30" s="66"/>
      <c r="J30" s="67"/>
      <c r="K30" s="16"/>
      <c r="L30" s="16"/>
      <c r="M30" s="16"/>
      <c r="N30" s="16"/>
      <c r="O30" s="16"/>
      <c r="P30" s="16"/>
    </row>
    <row r="31" spans="1:26" ht="12" customHeight="1">
      <c r="A31" s="30" t="s">
        <v>39</v>
      </c>
      <c r="B31" s="54" t="s">
        <v>40</v>
      </c>
      <c r="C31" s="83"/>
      <c r="D31" s="54" t="s">
        <v>41</v>
      </c>
      <c r="E31" s="83"/>
      <c r="F31" s="31" t="s">
        <v>42</v>
      </c>
      <c r="G31" s="31" t="s">
        <v>43</v>
      </c>
      <c r="H31" s="54" t="s">
        <v>44</v>
      </c>
      <c r="I31" s="55"/>
      <c r="J31" s="55"/>
      <c r="K31" s="55"/>
      <c r="L31" s="55"/>
      <c r="M31" s="55"/>
      <c r="N31" s="55"/>
      <c r="O31" s="55"/>
      <c r="P31" s="56"/>
    </row>
    <row r="32" spans="1:26" ht="12" customHeight="1">
      <c r="A32" s="32">
        <v>1</v>
      </c>
      <c r="B32" s="49" t="s">
        <v>45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</row>
    <row r="33" spans="1:17" ht="12" customHeight="1">
      <c r="A33" s="32">
        <v>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</row>
    <row r="34" spans="1:17" ht="12" customHeight="1">
      <c r="A34" s="32">
        <v>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</row>
    <row r="35" spans="1:17" ht="12" customHeight="1">
      <c r="A35" s="32">
        <v>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1:17" ht="12" customHeight="1">
      <c r="A36" s="32">
        <v>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1"/>
    </row>
    <row r="37" spans="1:17" ht="12" customHeight="1">
      <c r="A37" s="32">
        <v>6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  <c r="Q37" s="33"/>
    </row>
    <row r="38" spans="1:17" ht="12" customHeight="1">
      <c r="A38" s="32">
        <v>7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7" ht="12" customHeight="1">
      <c r="A39" s="32">
        <v>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7" ht="12" customHeight="1">
      <c r="A40" s="32">
        <v>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</row>
    <row r="41" spans="1:17" ht="12" customHeight="1">
      <c r="A41" s="32">
        <v>10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7" ht="12" customHeight="1">
      <c r="A42" s="32">
        <v>11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</row>
    <row r="43" spans="1:17" ht="12" customHeight="1">
      <c r="A43" s="32">
        <v>12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7" ht="12" customHeight="1">
      <c r="A44" s="32">
        <v>13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7" ht="12" customHeight="1">
      <c r="A45" s="32">
        <v>14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7" ht="12" customHeight="1">
      <c r="A46" s="32">
        <v>15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</row>
    <row r="47" spans="1:17" ht="12" customHeight="1">
      <c r="A47" s="32">
        <v>16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</row>
    <row r="48" spans="1:17" ht="12" hidden="1" customHeight="1">
      <c r="A48" s="32">
        <v>17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2" hidden="1" customHeight="1">
      <c r="A49" s="32">
        <v>18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2" hidden="1" customHeight="1">
      <c r="A50" s="32">
        <v>19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2" hidden="1" customHeight="1">
      <c r="A51" s="32">
        <v>20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2" hidden="1" customHeight="1">
      <c r="A52" s="32">
        <v>21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6" ht="12" hidden="1" customHeight="1">
      <c r="A53" s="32">
        <v>22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6" ht="12" hidden="1" customHeight="1">
      <c r="A54" s="32">
        <v>23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6" ht="12" hidden="1" customHeight="1">
      <c r="A55" s="32">
        <v>24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6" ht="12" hidden="1" customHeight="1">
      <c r="A56" s="32">
        <v>25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6" ht="12" hidden="1" customHeight="1">
      <c r="A57" s="32">
        <v>26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6" ht="12" hidden="1" customHeight="1">
      <c r="A58" s="32">
        <v>27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</row>
    <row r="59" spans="1:16" ht="12" hidden="1" customHeight="1">
      <c r="A59" s="32">
        <v>28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6" ht="12" hidden="1" customHeight="1">
      <c r="A60" s="32">
        <v>29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6" ht="12" hidden="1" customHeight="1">
      <c r="A61" s="32">
        <v>30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</row>
    <row r="62" spans="1:16" ht="12" customHeight="1">
      <c r="A62" s="82" t="s">
        <v>46</v>
      </c>
      <c r="B62" s="83"/>
      <c r="C62" s="34">
        <f>SUM(I6:I28)</f>
        <v>4.7064899999999996</v>
      </c>
      <c r="D62" s="86" t="s">
        <v>47</v>
      </c>
      <c r="E62" s="87"/>
      <c r="F62" s="87"/>
      <c r="G62" s="62"/>
      <c r="H62" s="108" t="s">
        <v>48</v>
      </c>
      <c r="I62" s="87"/>
      <c r="J62" s="87"/>
      <c r="K62" s="87"/>
      <c r="L62" s="87"/>
      <c r="M62" s="87"/>
      <c r="N62" s="87"/>
      <c r="O62" s="87"/>
      <c r="P62" s="109"/>
    </row>
    <row r="63" spans="1:16" ht="12" customHeight="1">
      <c r="A63" s="63" t="s">
        <v>49</v>
      </c>
      <c r="B63" s="64"/>
      <c r="C63" s="35">
        <f>(C62/J2)</f>
        <v>1.1766224999999999</v>
      </c>
      <c r="D63" s="84"/>
      <c r="E63" s="69"/>
      <c r="F63" s="69"/>
      <c r="G63" s="85"/>
      <c r="H63" s="68"/>
      <c r="I63" s="69"/>
      <c r="J63" s="69"/>
      <c r="K63" s="69"/>
      <c r="L63" s="69"/>
      <c r="M63" s="69"/>
      <c r="N63" s="69"/>
      <c r="O63" s="69"/>
      <c r="P63" s="70"/>
    </row>
    <row r="64" spans="1:16" ht="12" customHeight="1">
      <c r="A64" s="76" t="s">
        <v>50</v>
      </c>
      <c r="B64" s="64"/>
      <c r="C64" s="36">
        <v>3</v>
      </c>
      <c r="D64" s="84"/>
      <c r="E64" s="69"/>
      <c r="F64" s="69"/>
      <c r="G64" s="85"/>
      <c r="H64" s="71"/>
      <c r="I64" s="66"/>
      <c r="J64" s="66"/>
      <c r="K64" s="66"/>
      <c r="L64" s="66"/>
      <c r="M64" s="66"/>
      <c r="N64" s="66"/>
      <c r="O64" s="66"/>
      <c r="P64" s="72"/>
    </row>
    <row r="65" spans="1:16" ht="12" customHeight="1">
      <c r="A65" s="63" t="s">
        <v>51</v>
      </c>
      <c r="B65" s="64"/>
      <c r="C65" s="37">
        <f>C63*C64</f>
        <v>3.5298674999999999</v>
      </c>
      <c r="D65" s="107" t="s">
        <v>52</v>
      </c>
      <c r="E65" s="56"/>
      <c r="F65" s="38" t="s">
        <v>53</v>
      </c>
      <c r="G65" s="39">
        <f>SUM(K6:K27)</f>
        <v>237.43399999999997</v>
      </c>
      <c r="H65" s="71"/>
      <c r="I65" s="66"/>
      <c r="J65" s="66"/>
      <c r="K65" s="66"/>
      <c r="L65" s="66"/>
      <c r="M65" s="66"/>
      <c r="N65" s="66"/>
      <c r="O65" s="66"/>
      <c r="P65" s="72"/>
    </row>
    <row r="66" spans="1:16" ht="12" customHeight="1">
      <c r="A66" s="76" t="s">
        <v>54</v>
      </c>
      <c r="B66" s="64"/>
      <c r="C66" s="40">
        <f>(C63/C65)*100</f>
        <v>33.333333333333329</v>
      </c>
      <c r="D66" s="77">
        <f>C63/D68</f>
        <v>0.33051193820224717</v>
      </c>
      <c r="E66" s="78"/>
      <c r="F66" s="41" t="s">
        <v>55</v>
      </c>
      <c r="G66" s="42">
        <f>G65/J2</f>
        <v>59.358499999999992</v>
      </c>
      <c r="H66" s="71"/>
      <c r="I66" s="66"/>
      <c r="J66" s="66"/>
      <c r="K66" s="66"/>
      <c r="L66" s="66"/>
      <c r="M66" s="66"/>
      <c r="N66" s="66"/>
      <c r="O66" s="66"/>
      <c r="P66" s="72"/>
    </row>
    <row r="67" spans="1:16" ht="12" customHeight="1">
      <c r="A67" s="63" t="s">
        <v>56</v>
      </c>
      <c r="B67" s="64"/>
      <c r="C67" s="35">
        <f>C65*0.13</f>
        <v>0.45888277500000002</v>
      </c>
      <c r="D67" s="79" t="s">
        <v>57</v>
      </c>
      <c r="E67" s="78"/>
      <c r="F67" s="43"/>
      <c r="G67" s="44"/>
      <c r="H67" s="71"/>
      <c r="I67" s="66"/>
      <c r="J67" s="66"/>
      <c r="K67" s="66"/>
      <c r="L67" s="66"/>
      <c r="M67" s="66"/>
      <c r="N67" s="66"/>
      <c r="O67" s="66"/>
      <c r="P67" s="72"/>
    </row>
    <row r="68" spans="1:16" ht="12" customHeight="1">
      <c r="A68" s="59" t="s">
        <v>58</v>
      </c>
      <c r="B68" s="60"/>
      <c r="C68" s="45">
        <f>C65+C67</f>
        <v>3.9887502750000001</v>
      </c>
      <c r="D68" s="80">
        <v>3.56</v>
      </c>
      <c r="E68" s="81"/>
      <c r="F68" s="43"/>
      <c r="G68" s="44"/>
      <c r="H68" s="71"/>
      <c r="I68" s="66"/>
      <c r="J68" s="66"/>
      <c r="K68" s="66"/>
      <c r="L68" s="66"/>
      <c r="M68" s="66"/>
      <c r="N68" s="66"/>
      <c r="O68" s="66"/>
      <c r="P68" s="72"/>
    </row>
    <row r="69" spans="1:16" ht="12" customHeight="1">
      <c r="A69" s="61"/>
      <c r="B69" s="62"/>
      <c r="C69" s="46"/>
      <c r="D69" s="65"/>
      <c r="E69" s="66"/>
      <c r="F69" s="66"/>
      <c r="G69" s="67"/>
      <c r="H69" s="71"/>
      <c r="I69" s="66"/>
      <c r="J69" s="66"/>
      <c r="K69" s="66"/>
      <c r="L69" s="66"/>
      <c r="M69" s="66"/>
      <c r="N69" s="66"/>
      <c r="O69" s="66"/>
      <c r="P69" s="72"/>
    </row>
    <row r="70" spans="1:16" ht="41.25" customHeight="1">
      <c r="A70" s="59" t="s">
        <v>59</v>
      </c>
      <c r="B70" s="60"/>
      <c r="C70" s="57"/>
      <c r="D70" s="58"/>
      <c r="E70" s="58"/>
      <c r="F70" s="58"/>
      <c r="G70" s="58"/>
      <c r="H70" s="73"/>
      <c r="I70" s="74"/>
      <c r="J70" s="74"/>
      <c r="K70" s="74"/>
      <c r="L70" s="74"/>
      <c r="M70" s="74"/>
      <c r="N70" s="74"/>
      <c r="O70" s="74"/>
      <c r="P70" s="75"/>
    </row>
    <row r="71" spans="1:16" ht="12" customHeight="1"/>
    <row r="72" spans="1:16" ht="15.75" customHeight="1"/>
    <row r="73" spans="1:16" ht="15.75" customHeight="1"/>
    <row r="74" spans="1:16" ht="15.75" customHeight="1"/>
    <row r="75" spans="1:16" ht="15.75" customHeight="1"/>
    <row r="76" spans="1:16" ht="15.75" customHeight="1"/>
    <row r="77" spans="1:16" ht="15.75" customHeight="1"/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9">
    <mergeCell ref="K1:P4"/>
    <mergeCell ref="A65:B65"/>
    <mergeCell ref="D64:G64"/>
    <mergeCell ref="C9:G9"/>
    <mergeCell ref="C10:G10"/>
    <mergeCell ref="C5:G5"/>
    <mergeCell ref="J5:K5"/>
    <mergeCell ref="C6:G6"/>
    <mergeCell ref="C7:G7"/>
    <mergeCell ref="C8:G8"/>
    <mergeCell ref="C12:G12"/>
    <mergeCell ref="C11:G11"/>
    <mergeCell ref="D65:E65"/>
    <mergeCell ref="A64:B64"/>
    <mergeCell ref="A63:B63"/>
    <mergeCell ref="H62:P62"/>
    <mergeCell ref="A1:B4"/>
    <mergeCell ref="C1:J1"/>
    <mergeCell ref="C2:E2"/>
    <mergeCell ref="G2:H2"/>
    <mergeCell ref="C3:D3"/>
    <mergeCell ref="H3:I3"/>
    <mergeCell ref="D4:J4"/>
    <mergeCell ref="C28:G28"/>
    <mergeCell ref="A29:H29"/>
    <mergeCell ref="A30:J30"/>
    <mergeCell ref="B31:C31"/>
    <mergeCell ref="D31:E31"/>
    <mergeCell ref="C23:G23"/>
    <mergeCell ref="C24:G24"/>
    <mergeCell ref="C25:G25"/>
    <mergeCell ref="C26:G26"/>
    <mergeCell ref="C27:G27"/>
    <mergeCell ref="C18:G18"/>
    <mergeCell ref="C19:G19"/>
    <mergeCell ref="C20:G20"/>
    <mergeCell ref="C21:G21"/>
    <mergeCell ref="C22:G22"/>
    <mergeCell ref="C13:G13"/>
    <mergeCell ref="C14:G14"/>
    <mergeCell ref="C15:G15"/>
    <mergeCell ref="C16:G16"/>
    <mergeCell ref="C17:G17"/>
    <mergeCell ref="B32:P61"/>
    <mergeCell ref="H31:P31"/>
    <mergeCell ref="C70:G70"/>
    <mergeCell ref="A70:B70"/>
    <mergeCell ref="A69:B69"/>
    <mergeCell ref="A67:B67"/>
    <mergeCell ref="D69:G69"/>
    <mergeCell ref="H63:P70"/>
    <mergeCell ref="A66:B66"/>
    <mergeCell ref="D66:E66"/>
    <mergeCell ref="D67:E67"/>
    <mergeCell ref="A68:B68"/>
    <mergeCell ref="D68:E68"/>
    <mergeCell ref="A62:B62"/>
    <mergeCell ref="D63:G63"/>
    <mergeCell ref="D62:G62"/>
  </mergeCells>
  <pageMargins left="0.25" right="0.25" top="0.75" bottom="0.75" header="0" footer="0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Y23" sqref="Y23"/>
    </sheetView>
  </sheetViews>
  <sheetFormatPr defaultColWidth="14.42578125" defaultRowHeight="15" customHeight="1"/>
  <cols>
    <col min="1" max="2" width="8.5703125" style="118" customWidth="1"/>
    <col min="3" max="7" width="7.42578125" style="118" customWidth="1"/>
    <col min="8" max="9" width="8.5703125" style="118" customWidth="1"/>
    <col min="10" max="16" width="7.140625" style="118" customWidth="1"/>
    <col min="17" max="26" width="8.85546875" style="118" customWidth="1"/>
    <col min="27" max="16384" width="14.42578125" style="118"/>
  </cols>
  <sheetData>
    <row r="1" spans="1:16" ht="12" customHeight="1">
      <c r="A1" s="110"/>
      <c r="B1" s="111"/>
      <c r="C1" s="112" t="s">
        <v>60</v>
      </c>
      <c r="D1" s="113"/>
      <c r="E1" s="113"/>
      <c r="F1" s="113"/>
      <c r="G1" s="113"/>
      <c r="H1" s="113"/>
      <c r="I1" s="113"/>
      <c r="J1" s="114"/>
      <c r="K1" s="115" t="s">
        <v>61</v>
      </c>
      <c r="L1" s="116"/>
      <c r="M1" s="116"/>
      <c r="N1" s="116"/>
      <c r="O1" s="116"/>
      <c r="P1" s="117"/>
    </row>
    <row r="2" spans="1:16" ht="12" customHeight="1">
      <c r="A2" s="119"/>
      <c r="B2" s="120"/>
      <c r="C2" s="121"/>
      <c r="D2" s="122"/>
      <c r="E2" s="123"/>
      <c r="F2" s="124"/>
      <c r="G2" s="125"/>
      <c r="H2" s="123"/>
      <c r="I2" s="124"/>
      <c r="J2" s="126">
        <v>5</v>
      </c>
      <c r="K2" s="127"/>
      <c r="L2" s="128"/>
      <c r="M2" s="128"/>
      <c r="N2" s="128"/>
      <c r="O2" s="128"/>
      <c r="P2" s="120"/>
    </row>
    <row r="3" spans="1:16" ht="12" customHeight="1">
      <c r="A3" s="119"/>
      <c r="B3" s="120"/>
      <c r="C3" s="121" t="s">
        <v>6</v>
      </c>
      <c r="D3" s="123"/>
      <c r="E3" s="129" t="s">
        <v>7</v>
      </c>
      <c r="F3" s="130"/>
      <c r="G3" s="130"/>
      <c r="H3" s="125" t="s">
        <v>8</v>
      </c>
      <c r="I3" s="123"/>
      <c r="J3" s="131"/>
      <c r="K3" s="127"/>
      <c r="L3" s="128"/>
      <c r="M3" s="128"/>
      <c r="N3" s="128"/>
      <c r="O3" s="128"/>
      <c r="P3" s="120"/>
    </row>
    <row r="4" spans="1:16" ht="12" customHeight="1">
      <c r="A4" s="119"/>
      <c r="B4" s="120"/>
      <c r="C4" s="132" t="s">
        <v>9</v>
      </c>
      <c r="D4" s="133"/>
      <c r="E4" s="128"/>
      <c r="F4" s="128"/>
      <c r="G4" s="128"/>
      <c r="H4" s="128"/>
      <c r="I4" s="128"/>
      <c r="J4" s="134"/>
      <c r="K4" s="135"/>
      <c r="L4" s="136"/>
      <c r="M4" s="136"/>
      <c r="N4" s="136"/>
      <c r="O4" s="136"/>
      <c r="P4" s="137"/>
    </row>
    <row r="5" spans="1:16" ht="12" customHeight="1">
      <c r="A5" s="138" t="s">
        <v>10</v>
      </c>
      <c r="B5" s="138" t="s">
        <v>11</v>
      </c>
      <c r="C5" s="139" t="s">
        <v>12</v>
      </c>
      <c r="D5" s="122"/>
      <c r="E5" s="122"/>
      <c r="F5" s="122"/>
      <c r="G5" s="123"/>
      <c r="H5" s="140" t="s">
        <v>62</v>
      </c>
      <c r="I5" s="138" t="s">
        <v>14</v>
      </c>
      <c r="J5" s="139" t="s">
        <v>15</v>
      </c>
      <c r="K5" s="141"/>
      <c r="L5" s="142" t="s">
        <v>63</v>
      </c>
      <c r="M5" s="142" t="s">
        <v>17</v>
      </c>
      <c r="N5" s="142" t="s">
        <v>18</v>
      </c>
      <c r="O5" s="142" t="s">
        <v>19</v>
      </c>
      <c r="P5" s="142" t="s">
        <v>20</v>
      </c>
    </row>
    <row r="6" spans="1:16" ht="12" customHeight="1">
      <c r="A6" s="143">
        <v>0.25</v>
      </c>
      <c r="B6" s="144" t="s">
        <v>64</v>
      </c>
      <c r="C6" s="145" t="s">
        <v>27</v>
      </c>
      <c r="D6" s="122"/>
      <c r="E6" s="122"/>
      <c r="F6" s="122"/>
      <c r="G6" s="123"/>
      <c r="H6" s="146">
        <v>0.34</v>
      </c>
      <c r="I6" s="147">
        <f t="shared" ref="I6:I26" si="0">A6*H6</f>
        <v>8.5000000000000006E-2</v>
      </c>
      <c r="J6" s="148">
        <v>40</v>
      </c>
      <c r="K6" s="143">
        <v>100</v>
      </c>
      <c r="L6" s="149">
        <v>12.5</v>
      </c>
      <c r="M6" s="149">
        <v>2.5</v>
      </c>
      <c r="N6" s="149">
        <v>5</v>
      </c>
      <c r="O6" s="149">
        <v>2.5</v>
      </c>
      <c r="P6" s="149">
        <v>0</v>
      </c>
    </row>
    <row r="7" spans="1:16" ht="12" customHeight="1">
      <c r="A7" s="143">
        <v>0.05</v>
      </c>
      <c r="B7" s="150" t="s">
        <v>65</v>
      </c>
      <c r="C7" s="145" t="s">
        <v>66</v>
      </c>
      <c r="D7" s="122"/>
      <c r="E7" s="122"/>
      <c r="F7" s="122"/>
      <c r="G7" s="123"/>
      <c r="H7" s="146">
        <v>0.52</v>
      </c>
      <c r="I7" s="147">
        <f t="shared" si="0"/>
        <v>2.6000000000000002E-2</v>
      </c>
      <c r="J7" s="148">
        <v>134</v>
      </c>
      <c r="K7" s="143">
        <v>67</v>
      </c>
      <c r="L7" s="149">
        <v>14.5</v>
      </c>
      <c r="M7" s="143">
        <v>2.5</v>
      </c>
      <c r="N7" s="149">
        <v>0</v>
      </c>
      <c r="O7" s="149">
        <v>1</v>
      </c>
      <c r="P7" s="149">
        <v>0</v>
      </c>
    </row>
    <row r="8" spans="1:16" ht="12" customHeight="1">
      <c r="A8" s="143">
        <v>0.05</v>
      </c>
      <c r="B8" s="150" t="s">
        <v>67</v>
      </c>
      <c r="C8" s="151" t="s">
        <v>68</v>
      </c>
      <c r="D8" s="128"/>
      <c r="E8" s="128"/>
      <c r="F8" s="128"/>
      <c r="G8" s="128"/>
      <c r="H8" s="146">
        <v>5.93</v>
      </c>
      <c r="I8" s="147">
        <f t="shared" si="0"/>
        <v>0.29649999999999999</v>
      </c>
      <c r="J8" s="148">
        <v>2700</v>
      </c>
      <c r="K8" s="143">
        <v>13500</v>
      </c>
      <c r="L8" s="143">
        <v>0</v>
      </c>
      <c r="M8" s="143">
        <v>0</v>
      </c>
      <c r="N8" s="143">
        <v>1500</v>
      </c>
      <c r="O8" s="143">
        <v>0</v>
      </c>
      <c r="P8" s="143">
        <v>0</v>
      </c>
    </row>
    <row r="9" spans="1:16" ht="12" customHeight="1">
      <c r="A9" s="143">
        <v>0.5</v>
      </c>
      <c r="B9" s="150" t="s">
        <v>69</v>
      </c>
      <c r="C9" s="152" t="s">
        <v>70</v>
      </c>
      <c r="D9" s="122"/>
      <c r="E9" s="122"/>
      <c r="F9" s="122"/>
      <c r="G9" s="123"/>
      <c r="H9" s="146">
        <v>1.99</v>
      </c>
      <c r="I9" s="147">
        <f t="shared" si="0"/>
        <v>0.995</v>
      </c>
      <c r="J9" s="148">
        <v>171</v>
      </c>
      <c r="K9" s="143">
        <v>855</v>
      </c>
      <c r="L9" s="143">
        <v>110</v>
      </c>
      <c r="M9" s="143">
        <v>55</v>
      </c>
      <c r="N9" s="143">
        <v>20</v>
      </c>
      <c r="O9" s="143">
        <v>0</v>
      </c>
      <c r="P9" s="143">
        <v>0</v>
      </c>
    </row>
    <row r="10" spans="1:16" ht="12" customHeight="1">
      <c r="A10" s="143">
        <v>0.2</v>
      </c>
      <c r="B10" s="150" t="s">
        <v>21</v>
      </c>
      <c r="C10" s="153" t="s">
        <v>71</v>
      </c>
      <c r="D10" s="122"/>
      <c r="E10" s="122"/>
      <c r="F10" s="122"/>
      <c r="G10" s="123"/>
      <c r="H10" s="146">
        <v>35</v>
      </c>
      <c r="I10" s="147">
        <f t="shared" si="0"/>
        <v>7</v>
      </c>
      <c r="J10" s="154">
        <v>467</v>
      </c>
      <c r="K10" s="143">
        <v>934</v>
      </c>
      <c r="L10" s="143">
        <v>0</v>
      </c>
      <c r="M10" s="143">
        <v>54</v>
      </c>
      <c r="N10" s="143">
        <v>80</v>
      </c>
      <c r="O10" s="143">
        <v>0</v>
      </c>
      <c r="P10" s="143" t="s">
        <v>72</v>
      </c>
    </row>
    <row r="11" spans="1:16" ht="12" customHeight="1">
      <c r="A11" s="143">
        <v>0.09</v>
      </c>
      <c r="B11" s="150" t="s">
        <v>73</v>
      </c>
      <c r="C11" s="153" t="s">
        <v>74</v>
      </c>
      <c r="D11" s="122"/>
      <c r="E11" s="122"/>
      <c r="F11" s="122"/>
      <c r="G11" s="123"/>
      <c r="H11" s="146">
        <v>5.25</v>
      </c>
      <c r="I11" s="147">
        <f t="shared" si="0"/>
        <v>0.47249999999999998</v>
      </c>
      <c r="J11" s="154"/>
      <c r="K11" s="155">
        <f>(J11/100*A11)*100</f>
        <v>0</v>
      </c>
      <c r="L11" s="143"/>
      <c r="M11" s="143"/>
      <c r="N11" s="143"/>
      <c r="O11" s="143"/>
      <c r="P11" s="143"/>
    </row>
    <row r="12" spans="1:16" ht="12" customHeight="1">
      <c r="A12" s="143">
        <v>1.0999999999999999E-2</v>
      </c>
      <c r="B12" s="150" t="s">
        <v>21</v>
      </c>
      <c r="C12" s="153" t="s">
        <v>75</v>
      </c>
      <c r="D12" s="122"/>
      <c r="E12" s="122"/>
      <c r="F12" s="122"/>
      <c r="G12" s="123"/>
      <c r="H12" s="146">
        <v>0.49</v>
      </c>
      <c r="I12" s="147">
        <f t="shared" si="0"/>
        <v>5.3899999999999998E-3</v>
      </c>
      <c r="J12" s="154">
        <v>20</v>
      </c>
      <c r="K12" s="143">
        <v>2</v>
      </c>
      <c r="L12" s="143">
        <v>0.33</v>
      </c>
      <c r="M12" s="143">
        <v>0.11</v>
      </c>
      <c r="N12" s="143">
        <v>0</v>
      </c>
      <c r="O12" s="143">
        <v>0</v>
      </c>
      <c r="P12" s="143">
        <v>0</v>
      </c>
    </row>
    <row r="13" spans="1:16" ht="12" customHeight="1">
      <c r="A13" s="143">
        <v>0.1</v>
      </c>
      <c r="B13" s="150" t="s">
        <v>34</v>
      </c>
      <c r="C13" s="145" t="s">
        <v>76</v>
      </c>
      <c r="D13" s="122"/>
      <c r="E13" s="122"/>
      <c r="F13" s="122"/>
      <c r="G13" s="123"/>
      <c r="H13" s="146">
        <v>0.85</v>
      </c>
      <c r="I13" s="147">
        <f t="shared" si="0"/>
        <v>8.5000000000000006E-2</v>
      </c>
      <c r="J13" s="154">
        <v>67</v>
      </c>
      <c r="K13" s="143" t="s">
        <v>77</v>
      </c>
      <c r="L13" s="143">
        <v>0.01</v>
      </c>
      <c r="M13" s="143">
        <v>0</v>
      </c>
      <c r="N13" s="143">
        <v>0</v>
      </c>
      <c r="O13" s="143">
        <v>0</v>
      </c>
      <c r="P13" s="143">
        <v>0</v>
      </c>
    </row>
    <row r="14" spans="1:16" ht="13.5" customHeight="1">
      <c r="A14" s="143">
        <v>1.2E-2</v>
      </c>
      <c r="B14" s="150" t="s">
        <v>21</v>
      </c>
      <c r="C14" s="145" t="s">
        <v>31</v>
      </c>
      <c r="D14" s="122"/>
      <c r="E14" s="122"/>
      <c r="F14" s="122"/>
      <c r="G14" s="123"/>
      <c r="H14" s="146">
        <v>0.25</v>
      </c>
      <c r="I14" s="147">
        <f t="shared" si="0"/>
        <v>3.0000000000000001E-3</v>
      </c>
      <c r="J14" s="154"/>
      <c r="K14" s="155">
        <f>(J14/100*A14)*100</f>
        <v>0</v>
      </c>
      <c r="L14" s="143"/>
      <c r="M14" s="143"/>
      <c r="N14" s="143"/>
      <c r="O14" s="143"/>
      <c r="P14" s="143"/>
    </row>
    <row r="15" spans="1:16" ht="12" customHeight="1">
      <c r="A15" s="143">
        <v>0.02</v>
      </c>
      <c r="B15" s="150" t="s">
        <v>21</v>
      </c>
      <c r="C15" s="145" t="s">
        <v>78</v>
      </c>
      <c r="D15" s="122"/>
      <c r="E15" s="122"/>
      <c r="F15" s="122"/>
      <c r="G15" s="123"/>
      <c r="H15" s="146">
        <v>0.89</v>
      </c>
      <c r="I15" s="147">
        <f t="shared" si="0"/>
        <v>1.78E-2</v>
      </c>
      <c r="J15" s="148">
        <v>24</v>
      </c>
      <c r="K15" s="143">
        <v>0</v>
      </c>
      <c r="L15" s="143">
        <v>0.1</v>
      </c>
      <c r="M15" s="143">
        <v>0.02</v>
      </c>
      <c r="N15" s="143">
        <v>0</v>
      </c>
      <c r="O15" s="143">
        <v>0</v>
      </c>
      <c r="P15" s="143">
        <v>0</v>
      </c>
    </row>
    <row r="16" spans="1:16" ht="12" customHeight="1">
      <c r="A16" s="143">
        <v>1.2</v>
      </c>
      <c r="B16" s="150" t="s">
        <v>73</v>
      </c>
      <c r="C16" s="145" t="s">
        <v>79</v>
      </c>
      <c r="D16" s="122"/>
      <c r="E16" s="122"/>
      <c r="F16" s="122"/>
      <c r="G16" s="123"/>
      <c r="H16" s="146">
        <v>10.99</v>
      </c>
      <c r="I16" s="147">
        <f t="shared" si="0"/>
        <v>13.188000000000001</v>
      </c>
      <c r="J16" s="148">
        <v>53</v>
      </c>
      <c r="K16" s="143">
        <v>636</v>
      </c>
      <c r="L16" s="143">
        <v>0</v>
      </c>
      <c r="M16" s="143">
        <v>156</v>
      </c>
      <c r="N16" s="143">
        <v>0</v>
      </c>
      <c r="O16" s="143">
        <v>0</v>
      </c>
      <c r="P16" s="143" t="s">
        <v>80</v>
      </c>
    </row>
    <row r="17" spans="1:26" ht="12" customHeight="1">
      <c r="A17" s="155"/>
      <c r="B17" s="150"/>
      <c r="C17" s="145"/>
      <c r="D17" s="122"/>
      <c r="E17" s="122"/>
      <c r="F17" s="122"/>
      <c r="G17" s="123"/>
      <c r="H17" s="147"/>
      <c r="I17" s="147">
        <f t="shared" si="0"/>
        <v>0</v>
      </c>
      <c r="J17" s="156"/>
      <c r="K17" s="155">
        <f t="shared" ref="K17:K18" si="1">(J17/100*A17)*100</f>
        <v>0</v>
      </c>
      <c r="L17" s="143"/>
      <c r="M17" s="143"/>
      <c r="N17" s="143"/>
      <c r="O17" s="143"/>
      <c r="P17" s="143"/>
    </row>
    <row r="18" spans="1:26" ht="12" customHeight="1">
      <c r="A18" s="155"/>
      <c r="B18" s="150"/>
      <c r="C18" s="145"/>
      <c r="D18" s="122"/>
      <c r="E18" s="122"/>
      <c r="F18" s="122"/>
      <c r="G18" s="123"/>
      <c r="H18" s="147"/>
      <c r="I18" s="147">
        <f t="shared" si="0"/>
        <v>0</v>
      </c>
      <c r="J18" s="156"/>
      <c r="K18" s="155">
        <f t="shared" si="1"/>
        <v>0</v>
      </c>
      <c r="L18" s="143"/>
      <c r="M18" s="143"/>
      <c r="N18" s="143"/>
      <c r="O18" s="143"/>
      <c r="P18" s="143"/>
    </row>
    <row r="19" spans="1:26" ht="12" customHeight="1">
      <c r="A19" s="155"/>
      <c r="B19" s="150"/>
      <c r="C19" s="145"/>
      <c r="D19" s="122"/>
      <c r="E19" s="122"/>
      <c r="F19" s="122"/>
      <c r="G19" s="123"/>
      <c r="H19" s="147"/>
      <c r="I19" s="147">
        <f t="shared" si="0"/>
        <v>0</v>
      </c>
      <c r="J19" s="157"/>
      <c r="K19" s="155">
        <f t="shared" ref="K19:K23" si="2">(J20/100*A19)*100</f>
        <v>0</v>
      </c>
      <c r="L19" s="143"/>
      <c r="M19" s="143"/>
      <c r="N19" s="143"/>
      <c r="O19" s="143"/>
      <c r="P19" s="143"/>
    </row>
    <row r="20" spans="1:26" ht="12" customHeight="1">
      <c r="A20" s="155"/>
      <c r="B20" s="150"/>
      <c r="C20" s="145"/>
      <c r="D20" s="122"/>
      <c r="E20" s="122"/>
      <c r="F20" s="122"/>
      <c r="G20" s="123"/>
      <c r="H20" s="147"/>
      <c r="I20" s="147">
        <f t="shared" si="0"/>
        <v>0</v>
      </c>
      <c r="J20" s="156"/>
      <c r="K20" s="155">
        <f t="shared" si="2"/>
        <v>0</v>
      </c>
      <c r="L20" s="143"/>
      <c r="M20" s="143"/>
      <c r="N20" s="143"/>
      <c r="O20" s="143"/>
      <c r="P20" s="143"/>
    </row>
    <row r="21" spans="1:26" ht="12" customHeight="1">
      <c r="A21" s="155"/>
      <c r="B21" s="150"/>
      <c r="C21" s="145"/>
      <c r="D21" s="122"/>
      <c r="E21" s="122"/>
      <c r="F21" s="122"/>
      <c r="G21" s="123"/>
      <c r="H21" s="147"/>
      <c r="I21" s="147">
        <f t="shared" si="0"/>
        <v>0</v>
      </c>
      <c r="J21" s="156"/>
      <c r="K21" s="155">
        <f t="shared" si="2"/>
        <v>0</v>
      </c>
      <c r="L21" s="143"/>
      <c r="M21" s="143"/>
      <c r="N21" s="143"/>
      <c r="O21" s="143"/>
      <c r="P21" s="143"/>
    </row>
    <row r="22" spans="1:26" ht="12" customHeight="1">
      <c r="A22" s="155"/>
      <c r="B22" s="150"/>
      <c r="C22" s="145"/>
      <c r="D22" s="122"/>
      <c r="E22" s="122"/>
      <c r="F22" s="122"/>
      <c r="G22" s="123"/>
      <c r="H22" s="147"/>
      <c r="I22" s="147">
        <f t="shared" si="0"/>
        <v>0</v>
      </c>
      <c r="J22" s="156"/>
      <c r="K22" s="155">
        <f t="shared" si="2"/>
        <v>0</v>
      </c>
      <c r="L22" s="143"/>
      <c r="M22" s="143"/>
      <c r="N22" s="143"/>
      <c r="O22" s="143"/>
      <c r="P22" s="143"/>
    </row>
    <row r="23" spans="1:26" ht="12" customHeight="1">
      <c r="A23" s="155"/>
      <c r="B23" s="150"/>
      <c r="C23" s="145"/>
      <c r="D23" s="122"/>
      <c r="E23" s="122"/>
      <c r="F23" s="122"/>
      <c r="G23" s="123"/>
      <c r="H23" s="147"/>
      <c r="I23" s="147">
        <f t="shared" si="0"/>
        <v>0</v>
      </c>
      <c r="J23" s="156"/>
      <c r="K23" s="155">
        <f t="shared" si="2"/>
        <v>0</v>
      </c>
      <c r="L23" s="143"/>
      <c r="M23" s="143"/>
      <c r="N23" s="143"/>
      <c r="O23" s="143"/>
      <c r="P23" s="143"/>
    </row>
    <row r="24" spans="1:26" ht="12" customHeight="1">
      <c r="A24" s="155"/>
      <c r="B24" s="150"/>
      <c r="C24" s="145"/>
      <c r="D24" s="122"/>
      <c r="E24" s="122"/>
      <c r="F24" s="122"/>
      <c r="G24" s="123"/>
      <c r="H24" s="147"/>
      <c r="I24" s="147">
        <f t="shared" si="0"/>
        <v>0</v>
      </c>
      <c r="J24" s="156"/>
      <c r="K24" s="155">
        <f t="shared" ref="K24:K26" si="3">(J24/100*A24)*100</f>
        <v>0</v>
      </c>
      <c r="L24" s="143"/>
      <c r="M24" s="143"/>
      <c r="N24" s="143"/>
      <c r="O24" s="143"/>
      <c r="P24" s="143"/>
    </row>
    <row r="25" spans="1:26" ht="12" customHeight="1">
      <c r="A25" s="155"/>
      <c r="B25" s="150"/>
      <c r="C25" s="145"/>
      <c r="D25" s="122"/>
      <c r="E25" s="122"/>
      <c r="F25" s="122"/>
      <c r="G25" s="123"/>
      <c r="H25" s="147"/>
      <c r="I25" s="147">
        <f t="shared" si="0"/>
        <v>0</v>
      </c>
      <c r="J25" s="156"/>
      <c r="K25" s="155">
        <f t="shared" si="3"/>
        <v>0</v>
      </c>
      <c r="L25" s="143"/>
      <c r="M25" s="143"/>
      <c r="N25" s="143"/>
      <c r="O25" s="143"/>
      <c r="P25" s="143"/>
    </row>
    <row r="26" spans="1:26" ht="12" customHeight="1">
      <c r="A26" s="155"/>
      <c r="B26" s="144"/>
      <c r="C26" s="145"/>
      <c r="D26" s="122"/>
      <c r="E26" s="122"/>
      <c r="F26" s="122"/>
      <c r="G26" s="123"/>
      <c r="H26" s="147"/>
      <c r="I26" s="147">
        <f t="shared" si="0"/>
        <v>0</v>
      </c>
      <c r="J26" s="156"/>
      <c r="K26" s="155">
        <f t="shared" si="3"/>
        <v>0</v>
      </c>
      <c r="L26" s="143"/>
      <c r="M26" s="143"/>
      <c r="N26" s="143"/>
      <c r="O26" s="143"/>
      <c r="P26" s="143"/>
    </row>
    <row r="27" spans="1:26" ht="12" customHeight="1">
      <c r="A27" s="158" t="s">
        <v>37</v>
      </c>
      <c r="B27" s="128"/>
      <c r="C27" s="128"/>
      <c r="D27" s="128"/>
      <c r="E27" s="128"/>
      <c r="F27" s="128"/>
      <c r="G27" s="128"/>
      <c r="H27" s="120"/>
      <c r="I27" s="159">
        <f t="shared" ref="I27:P27" si="4">SUM(I5:I26)</f>
        <v>22.174190000000003</v>
      </c>
      <c r="J27" s="160"/>
      <c r="K27" s="160">
        <f t="shared" si="4"/>
        <v>16094</v>
      </c>
      <c r="L27" s="160">
        <f t="shared" si="4"/>
        <v>137.44</v>
      </c>
      <c r="M27" s="160">
        <f t="shared" si="4"/>
        <v>270.13</v>
      </c>
      <c r="N27" s="160">
        <f t="shared" si="4"/>
        <v>1605</v>
      </c>
      <c r="O27" s="161">
        <f t="shared" si="4"/>
        <v>3.5</v>
      </c>
      <c r="P27" s="161">
        <f t="shared" si="4"/>
        <v>0</v>
      </c>
      <c r="Q27" s="162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12" customHeight="1" thickBot="1">
      <c r="A28" s="163" t="s">
        <v>38</v>
      </c>
      <c r="B28" s="128"/>
      <c r="C28" s="128"/>
      <c r="D28" s="128"/>
      <c r="E28" s="128"/>
      <c r="F28" s="128"/>
      <c r="G28" s="128"/>
      <c r="H28" s="128"/>
      <c r="I28" s="128"/>
      <c r="J28" s="120"/>
      <c r="K28" s="155"/>
      <c r="L28" s="143"/>
      <c r="M28" s="143"/>
      <c r="N28" s="143"/>
      <c r="O28" s="143"/>
      <c r="P28" s="143"/>
    </row>
    <row r="29" spans="1:26" ht="12" customHeight="1">
      <c r="A29" s="164" t="s">
        <v>39</v>
      </c>
      <c r="B29" s="165" t="s">
        <v>81</v>
      </c>
      <c r="C29" s="166"/>
      <c r="D29" s="165" t="s">
        <v>41</v>
      </c>
      <c r="E29" s="166"/>
      <c r="F29" s="167" t="s">
        <v>42</v>
      </c>
      <c r="G29" s="167" t="s">
        <v>43</v>
      </c>
      <c r="H29" s="165" t="s">
        <v>44</v>
      </c>
      <c r="I29" s="113"/>
      <c r="J29" s="113"/>
      <c r="K29" s="113"/>
      <c r="L29" s="113"/>
      <c r="M29" s="113"/>
      <c r="N29" s="113"/>
      <c r="O29" s="113"/>
      <c r="P29" s="114"/>
    </row>
    <row r="30" spans="1:26" ht="12" customHeight="1">
      <c r="A30" s="168"/>
      <c r="B30" s="169" t="s">
        <v>82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70"/>
    </row>
    <row r="31" spans="1:26" ht="12" customHeight="1">
      <c r="A31" s="171">
        <v>1</v>
      </c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34"/>
    </row>
    <row r="32" spans="1:26" ht="12" customHeight="1">
      <c r="A32" s="171">
        <v>3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34"/>
    </row>
    <row r="33" spans="1:16" ht="12" customHeight="1">
      <c r="A33" s="171">
        <v>4</v>
      </c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34"/>
    </row>
    <row r="34" spans="1:16" ht="12" customHeight="1">
      <c r="A34" s="171">
        <v>5</v>
      </c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34"/>
    </row>
    <row r="35" spans="1:16" ht="12" customHeight="1">
      <c r="A35" s="171">
        <v>6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34"/>
    </row>
    <row r="36" spans="1:16" ht="12" customHeight="1">
      <c r="A36" s="171">
        <v>7</v>
      </c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34"/>
    </row>
    <row r="37" spans="1:16" ht="12" customHeight="1">
      <c r="A37" s="171">
        <v>8</v>
      </c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34"/>
    </row>
    <row r="38" spans="1:16" ht="12" customHeight="1">
      <c r="A38" s="171">
        <v>9</v>
      </c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34"/>
    </row>
    <row r="39" spans="1:16" ht="12" customHeight="1">
      <c r="A39" s="171">
        <v>10</v>
      </c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34"/>
    </row>
    <row r="40" spans="1:16" ht="12" customHeight="1">
      <c r="A40" s="171">
        <v>11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34"/>
    </row>
    <row r="41" spans="1:16" ht="12" customHeight="1">
      <c r="A41" s="171">
        <v>12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34"/>
    </row>
    <row r="42" spans="1:16" ht="12" customHeight="1">
      <c r="A42" s="171">
        <v>13</v>
      </c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34"/>
    </row>
    <row r="43" spans="1:16" ht="12" customHeight="1" thickBot="1">
      <c r="A43" s="171">
        <v>14</v>
      </c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34"/>
    </row>
    <row r="44" spans="1:16" ht="12" hidden="1" customHeight="1">
      <c r="A44" s="171">
        <v>15</v>
      </c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34"/>
    </row>
    <row r="45" spans="1:16" ht="12" hidden="1" customHeight="1">
      <c r="A45" s="171">
        <v>16</v>
      </c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34"/>
    </row>
    <row r="46" spans="1:16" ht="12" hidden="1" customHeight="1">
      <c r="A46" s="171">
        <v>17</v>
      </c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34"/>
    </row>
    <row r="47" spans="1:16" ht="12" hidden="1" customHeight="1">
      <c r="A47" s="171">
        <v>18</v>
      </c>
      <c r="B47" s="127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34"/>
    </row>
    <row r="48" spans="1:16" ht="12" hidden="1" customHeight="1">
      <c r="A48" s="171">
        <v>19</v>
      </c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34"/>
    </row>
    <row r="49" spans="1:16" ht="12" hidden="1" customHeight="1">
      <c r="A49" s="171">
        <v>20</v>
      </c>
      <c r="B49" s="127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34"/>
    </row>
    <row r="50" spans="1:16" ht="12" hidden="1" customHeight="1">
      <c r="A50" s="171">
        <v>21</v>
      </c>
      <c r="B50" s="127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34"/>
    </row>
    <row r="51" spans="1:16" ht="12" hidden="1" customHeight="1">
      <c r="A51" s="171">
        <v>22</v>
      </c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34"/>
    </row>
    <row r="52" spans="1:16" ht="12" hidden="1" customHeight="1">
      <c r="A52" s="171">
        <v>23</v>
      </c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34"/>
    </row>
    <row r="53" spans="1:16" ht="12" hidden="1" customHeight="1">
      <c r="A53" s="171">
        <v>24</v>
      </c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34"/>
    </row>
    <row r="54" spans="1:16" ht="12" hidden="1" customHeight="1">
      <c r="A54" s="171">
        <v>25</v>
      </c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34"/>
    </row>
    <row r="55" spans="1:16" ht="12" hidden="1" customHeight="1">
      <c r="A55" s="171">
        <v>26</v>
      </c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34"/>
    </row>
    <row r="56" spans="1:16" ht="12" hidden="1" customHeight="1">
      <c r="A56" s="171">
        <v>27</v>
      </c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34"/>
    </row>
    <row r="57" spans="1:16" ht="12" hidden="1" customHeight="1">
      <c r="A57" s="171">
        <v>28</v>
      </c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34"/>
    </row>
    <row r="58" spans="1:16" ht="12" hidden="1" customHeight="1">
      <c r="A58" s="171">
        <v>29</v>
      </c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34"/>
    </row>
    <row r="59" spans="1:16" ht="12" hidden="1" customHeight="1">
      <c r="A59" s="171">
        <v>30</v>
      </c>
      <c r="B59" s="127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34"/>
    </row>
    <row r="60" spans="1:16" ht="12" hidden="1" customHeight="1">
      <c r="A60" s="171">
        <v>31</v>
      </c>
      <c r="B60" s="127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34"/>
    </row>
    <row r="61" spans="1:16" ht="12" hidden="1" customHeight="1">
      <c r="A61" s="171">
        <v>32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34"/>
    </row>
    <row r="62" spans="1:16" ht="12" hidden="1" customHeight="1">
      <c r="A62" s="171">
        <v>33</v>
      </c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34"/>
    </row>
    <row r="63" spans="1:16" ht="12" hidden="1" customHeight="1">
      <c r="A63" s="171">
        <v>34</v>
      </c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34"/>
    </row>
    <row r="64" spans="1:16" ht="12" hidden="1" customHeight="1">
      <c r="A64" s="171">
        <v>35</v>
      </c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34"/>
    </row>
    <row r="65" spans="1:16" ht="12" hidden="1" customHeight="1">
      <c r="A65" s="171">
        <v>36</v>
      </c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34"/>
    </row>
    <row r="66" spans="1:16" ht="12" hidden="1" customHeight="1">
      <c r="A66" s="171">
        <v>37</v>
      </c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34"/>
    </row>
    <row r="67" spans="1:16" ht="12" hidden="1" customHeight="1">
      <c r="A67" s="171">
        <v>38</v>
      </c>
      <c r="B67" s="127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34"/>
    </row>
    <row r="68" spans="1:16" ht="12" hidden="1" customHeight="1">
      <c r="A68" s="171">
        <v>39</v>
      </c>
      <c r="B68" s="127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34"/>
    </row>
    <row r="69" spans="1:16" ht="12" hidden="1" customHeight="1">
      <c r="A69" s="171">
        <v>40</v>
      </c>
      <c r="B69" s="12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34"/>
    </row>
    <row r="70" spans="1:16" ht="12" hidden="1" customHeight="1">
      <c r="A70" s="171">
        <v>41</v>
      </c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34"/>
    </row>
    <row r="71" spans="1:16" ht="12" hidden="1" customHeight="1">
      <c r="A71" s="171">
        <v>42</v>
      </c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34"/>
    </row>
    <row r="72" spans="1:16" ht="12" hidden="1" customHeight="1">
      <c r="A72" s="171">
        <v>43</v>
      </c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34"/>
    </row>
    <row r="73" spans="1:16" ht="12" customHeight="1">
      <c r="A73" s="172" t="s">
        <v>46</v>
      </c>
      <c r="B73" s="166"/>
      <c r="C73" s="173">
        <f>SUM(I6:I26)</f>
        <v>22.174190000000003</v>
      </c>
      <c r="D73" s="174" t="s">
        <v>47</v>
      </c>
      <c r="E73" s="136"/>
      <c r="F73" s="136"/>
      <c r="G73" s="137"/>
      <c r="H73" s="175" t="s">
        <v>48</v>
      </c>
      <c r="I73" s="136"/>
      <c r="J73" s="136"/>
      <c r="K73" s="136"/>
      <c r="L73" s="136"/>
      <c r="M73" s="136"/>
      <c r="N73" s="136"/>
      <c r="O73" s="136"/>
      <c r="P73" s="176"/>
    </row>
    <row r="74" spans="1:16" ht="12" customHeight="1">
      <c r="A74" s="177" t="s">
        <v>49</v>
      </c>
      <c r="B74" s="123"/>
      <c r="C74" s="178">
        <f>(C73/J2)</f>
        <v>4.4348380000000009</v>
      </c>
      <c r="D74" s="179"/>
      <c r="E74" s="116"/>
      <c r="F74" s="116"/>
      <c r="G74" s="117"/>
      <c r="H74" s="180"/>
      <c r="I74" s="116"/>
      <c r="J74" s="116"/>
      <c r="K74" s="116"/>
      <c r="L74" s="116"/>
      <c r="M74" s="116"/>
      <c r="N74" s="116"/>
      <c r="O74" s="116"/>
      <c r="P74" s="170"/>
    </row>
    <row r="75" spans="1:16" ht="12" customHeight="1" thickBot="1">
      <c r="A75" s="177" t="s">
        <v>50</v>
      </c>
      <c r="B75" s="123"/>
      <c r="C75" s="181">
        <v>3</v>
      </c>
      <c r="D75" s="182"/>
      <c r="E75" s="116"/>
      <c r="F75" s="116"/>
      <c r="G75" s="117"/>
      <c r="H75" s="127"/>
      <c r="I75" s="128"/>
      <c r="J75" s="128"/>
      <c r="K75" s="128"/>
      <c r="L75" s="128"/>
      <c r="M75" s="128"/>
      <c r="N75" s="128"/>
      <c r="O75" s="128"/>
      <c r="P75" s="134"/>
    </row>
    <row r="76" spans="1:16" ht="12" customHeight="1">
      <c r="A76" s="177" t="s">
        <v>51</v>
      </c>
      <c r="B76" s="123"/>
      <c r="C76" s="183">
        <f>C74*C75</f>
        <v>13.304514000000003</v>
      </c>
      <c r="D76" s="184" t="s">
        <v>52</v>
      </c>
      <c r="E76" s="114"/>
      <c r="F76" s="185" t="s">
        <v>53</v>
      </c>
      <c r="G76" s="186">
        <f>SUM(K6:K26)</f>
        <v>16094</v>
      </c>
      <c r="H76" s="127"/>
      <c r="I76" s="128"/>
      <c r="J76" s="128"/>
      <c r="K76" s="128"/>
      <c r="L76" s="128"/>
      <c r="M76" s="128"/>
      <c r="N76" s="128"/>
      <c r="O76" s="128"/>
      <c r="P76" s="134"/>
    </row>
    <row r="77" spans="1:16" ht="12" customHeight="1">
      <c r="A77" s="177" t="s">
        <v>54</v>
      </c>
      <c r="B77" s="123"/>
      <c r="C77" s="187">
        <f>(C74/C76)*100</f>
        <v>33.333333333333329</v>
      </c>
      <c r="D77" s="188">
        <f>C74/D79</f>
        <v>0.24637988888888895</v>
      </c>
      <c r="E77" s="189"/>
      <c r="F77" s="190" t="s">
        <v>55</v>
      </c>
      <c r="G77" s="191">
        <f>G76/J2</f>
        <v>3218.8</v>
      </c>
      <c r="H77" s="127"/>
      <c r="I77" s="128"/>
      <c r="J77" s="128"/>
      <c r="K77" s="128"/>
      <c r="L77" s="128"/>
      <c r="M77" s="128"/>
      <c r="N77" s="128"/>
      <c r="O77" s="128"/>
      <c r="P77" s="134"/>
    </row>
    <row r="78" spans="1:16" ht="12" customHeight="1">
      <c r="A78" s="177" t="s">
        <v>56</v>
      </c>
      <c r="B78" s="123"/>
      <c r="C78" s="178">
        <f>C76*0.13</f>
        <v>1.7295868200000004</v>
      </c>
      <c r="D78" s="192" t="s">
        <v>57</v>
      </c>
      <c r="E78" s="189"/>
      <c r="F78" s="193"/>
      <c r="G78" s="194"/>
      <c r="H78" s="127"/>
      <c r="I78" s="128"/>
      <c r="J78" s="128"/>
      <c r="K78" s="128"/>
      <c r="L78" s="128"/>
      <c r="M78" s="128"/>
      <c r="N78" s="128"/>
      <c r="O78" s="128"/>
      <c r="P78" s="134"/>
    </row>
    <row r="79" spans="1:16" ht="12" customHeight="1" thickBot="1">
      <c r="A79" s="195" t="s">
        <v>58</v>
      </c>
      <c r="B79" s="196"/>
      <c r="C79" s="197">
        <f>C76+C78</f>
        <v>15.034100820000003</v>
      </c>
      <c r="D79" s="198">
        <v>18</v>
      </c>
      <c r="E79" s="199"/>
      <c r="F79" s="193"/>
      <c r="G79" s="194"/>
      <c r="H79" s="127"/>
      <c r="I79" s="128"/>
      <c r="J79" s="128"/>
      <c r="K79" s="128"/>
      <c r="L79" s="128"/>
      <c r="M79" s="128"/>
      <c r="N79" s="128"/>
      <c r="O79" s="128"/>
      <c r="P79" s="134"/>
    </row>
    <row r="80" spans="1:16" ht="12" customHeight="1">
      <c r="A80" s="200"/>
      <c r="B80" s="137"/>
      <c r="C80" s="201"/>
      <c r="D80" s="202"/>
      <c r="E80" s="128"/>
      <c r="F80" s="128"/>
      <c r="G80" s="120"/>
      <c r="H80" s="127"/>
      <c r="I80" s="128"/>
      <c r="J80" s="128"/>
      <c r="K80" s="128"/>
      <c r="L80" s="128"/>
      <c r="M80" s="128"/>
      <c r="N80" s="128"/>
      <c r="O80" s="128"/>
      <c r="P80" s="134"/>
    </row>
    <row r="81" spans="1:16" ht="26.25" customHeight="1" thickBot="1">
      <c r="A81" s="203" t="s">
        <v>59</v>
      </c>
      <c r="B81" s="196"/>
      <c r="C81" s="204"/>
      <c r="D81" s="205"/>
      <c r="E81" s="205"/>
      <c r="F81" s="205"/>
      <c r="G81" s="205"/>
      <c r="H81" s="206"/>
      <c r="I81" s="207"/>
      <c r="J81" s="207"/>
      <c r="K81" s="207"/>
      <c r="L81" s="207"/>
      <c r="M81" s="207"/>
      <c r="N81" s="207"/>
      <c r="O81" s="207"/>
      <c r="P81" s="208"/>
    </row>
    <row r="82" spans="1:16" ht="12" customHeight="1"/>
    <row r="83" spans="1:16" ht="15.75" customHeight="1"/>
    <row r="84" spans="1:16" ht="15.75" customHeight="1"/>
    <row r="85" spans="1:16" ht="15.75" customHeight="1"/>
    <row r="86" spans="1:16" ht="15.75" customHeight="1"/>
    <row r="87" spans="1:16" ht="15.75" customHeight="1"/>
    <row r="88" spans="1:16" ht="15.75" customHeight="1"/>
    <row r="89" spans="1:16" ht="15.75" customHeight="1"/>
    <row r="90" spans="1:16" ht="15.75" customHeight="1"/>
    <row r="91" spans="1:16" ht="15.75" customHeight="1"/>
    <row r="92" spans="1:16" ht="15.75" customHeight="1"/>
    <row r="93" spans="1:16" ht="15.75" customHeight="1"/>
    <row r="94" spans="1:16" ht="15.75" customHeight="1"/>
    <row r="95" spans="1:16" ht="15.75" customHeight="1"/>
    <row r="96" spans="1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7">
    <mergeCell ref="D78:E78"/>
    <mergeCell ref="A79:B79"/>
    <mergeCell ref="D79:E79"/>
    <mergeCell ref="A80:B80"/>
    <mergeCell ref="D80:G80"/>
    <mergeCell ref="A81:B81"/>
    <mergeCell ref="C81:G81"/>
    <mergeCell ref="A74:B74"/>
    <mergeCell ref="D74:G74"/>
    <mergeCell ref="H74:P81"/>
    <mergeCell ref="A75:B75"/>
    <mergeCell ref="D75:G75"/>
    <mergeCell ref="A76:B76"/>
    <mergeCell ref="D76:E76"/>
    <mergeCell ref="A77:B77"/>
    <mergeCell ref="D77:E77"/>
    <mergeCell ref="A78:B78"/>
    <mergeCell ref="A28:J28"/>
    <mergeCell ref="B29:C29"/>
    <mergeCell ref="D29:E29"/>
    <mergeCell ref="H29:P29"/>
    <mergeCell ref="B30:P72"/>
    <mergeCell ref="A73:B73"/>
    <mergeCell ref="D73:G73"/>
    <mergeCell ref="H73:P73"/>
    <mergeCell ref="C22:G22"/>
    <mergeCell ref="C23:G23"/>
    <mergeCell ref="C24:G24"/>
    <mergeCell ref="C25:G25"/>
    <mergeCell ref="C26:G26"/>
    <mergeCell ref="A27:H27"/>
    <mergeCell ref="C16:G16"/>
    <mergeCell ref="C17:G17"/>
    <mergeCell ref="C18:G18"/>
    <mergeCell ref="C19:G19"/>
    <mergeCell ref="C20:G20"/>
    <mergeCell ref="C21:G21"/>
    <mergeCell ref="C10:G10"/>
    <mergeCell ref="C11:G11"/>
    <mergeCell ref="C12:G12"/>
    <mergeCell ref="C13:G13"/>
    <mergeCell ref="C14:G14"/>
    <mergeCell ref="C15:G15"/>
    <mergeCell ref="C5:G5"/>
    <mergeCell ref="J5:K5"/>
    <mergeCell ref="C6:G6"/>
    <mergeCell ref="C7:G7"/>
    <mergeCell ref="C8:G8"/>
    <mergeCell ref="C9:G9"/>
    <mergeCell ref="A1:B4"/>
    <mergeCell ref="C1:J1"/>
    <mergeCell ref="K1:P4"/>
    <mergeCell ref="C2:E2"/>
    <mergeCell ref="G2:H2"/>
    <mergeCell ref="C3:D3"/>
    <mergeCell ref="H3:I3"/>
    <mergeCell ref="D4:J4"/>
  </mergeCells>
  <pageMargins left="0.25" right="0.25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tabSelected="1" workbookViewId="0">
      <selection activeCell="W11" sqref="W11"/>
    </sheetView>
  </sheetViews>
  <sheetFormatPr defaultColWidth="14.42578125" defaultRowHeight="15" customHeight="1"/>
  <cols>
    <col min="1" max="2" width="8.5703125" style="118" customWidth="1"/>
    <col min="3" max="3" width="9.5703125" style="118" customWidth="1"/>
    <col min="4" max="9" width="8.5703125" style="118" customWidth="1"/>
    <col min="10" max="17" width="7.140625" style="118" customWidth="1"/>
    <col min="18" max="26" width="8.85546875" style="118" customWidth="1"/>
    <col min="27" max="16384" width="14.42578125" style="118"/>
  </cols>
  <sheetData>
    <row r="1" spans="1:26" ht="12" customHeight="1">
      <c r="A1" s="209"/>
      <c r="B1" s="111"/>
      <c r="C1" s="210" t="s">
        <v>83</v>
      </c>
      <c r="D1" s="113"/>
      <c r="E1" s="113"/>
      <c r="F1" s="113"/>
      <c r="G1" s="113"/>
      <c r="H1" s="113"/>
      <c r="I1" s="113"/>
      <c r="J1" s="114"/>
      <c r="K1" s="211" t="s">
        <v>1</v>
      </c>
      <c r="L1" s="116"/>
      <c r="M1" s="116"/>
      <c r="N1" s="116"/>
      <c r="O1" s="116"/>
      <c r="P1" s="117"/>
      <c r="Q1" s="212"/>
      <c r="R1" s="212"/>
      <c r="S1" s="213"/>
      <c r="T1" s="213"/>
      <c r="U1" s="213"/>
      <c r="V1" s="213"/>
      <c r="W1" s="213"/>
      <c r="X1" s="213"/>
      <c r="Y1" s="213"/>
      <c r="Z1" s="213"/>
    </row>
    <row r="2" spans="1:26" ht="12" customHeight="1">
      <c r="A2" s="119"/>
      <c r="B2" s="120"/>
      <c r="C2" s="214" t="s">
        <v>84</v>
      </c>
      <c r="D2" s="122"/>
      <c r="E2" s="123"/>
      <c r="F2" s="215" t="s">
        <v>3</v>
      </c>
      <c r="G2" s="214" t="s">
        <v>4</v>
      </c>
      <c r="H2" s="123"/>
      <c r="I2" s="215" t="s">
        <v>5</v>
      </c>
      <c r="J2" s="216">
        <v>10</v>
      </c>
      <c r="K2" s="127"/>
      <c r="L2" s="128"/>
      <c r="M2" s="128"/>
      <c r="N2" s="128"/>
      <c r="O2" s="128"/>
      <c r="P2" s="120"/>
      <c r="Q2" s="212"/>
      <c r="R2" s="212"/>
      <c r="S2" s="213"/>
      <c r="T2" s="213"/>
      <c r="U2" s="213"/>
      <c r="V2" s="213"/>
      <c r="W2" s="213"/>
      <c r="X2" s="213"/>
      <c r="Y2" s="213"/>
      <c r="Z2" s="213"/>
    </row>
    <row r="3" spans="1:26" ht="12" customHeight="1">
      <c r="A3" s="119"/>
      <c r="B3" s="120"/>
      <c r="C3" s="214" t="s">
        <v>6</v>
      </c>
      <c r="D3" s="123"/>
      <c r="E3" s="215" t="s">
        <v>7</v>
      </c>
      <c r="F3" s="217"/>
      <c r="G3" s="217"/>
      <c r="H3" s="214" t="s">
        <v>8</v>
      </c>
      <c r="I3" s="123"/>
      <c r="J3" s="218"/>
      <c r="K3" s="127"/>
      <c r="L3" s="128"/>
      <c r="M3" s="128"/>
      <c r="N3" s="128"/>
      <c r="O3" s="128"/>
      <c r="P3" s="120"/>
      <c r="Q3" s="212"/>
      <c r="R3" s="212"/>
      <c r="S3" s="213"/>
      <c r="T3" s="213"/>
      <c r="U3" s="213"/>
      <c r="V3" s="213"/>
      <c r="W3" s="213"/>
      <c r="X3" s="213"/>
      <c r="Y3" s="213"/>
      <c r="Z3" s="213"/>
    </row>
    <row r="4" spans="1:26" ht="12" customHeight="1">
      <c r="A4" s="119"/>
      <c r="B4" s="120"/>
      <c r="C4" s="219" t="s">
        <v>9</v>
      </c>
      <c r="D4" s="220"/>
      <c r="E4" s="128"/>
      <c r="F4" s="128"/>
      <c r="G4" s="128"/>
      <c r="H4" s="128"/>
      <c r="I4" s="128"/>
      <c r="J4" s="134"/>
      <c r="K4" s="135"/>
      <c r="L4" s="136"/>
      <c r="M4" s="136"/>
      <c r="N4" s="136"/>
      <c r="O4" s="136"/>
      <c r="P4" s="137"/>
      <c r="Q4" s="212"/>
      <c r="R4" s="212"/>
      <c r="S4" s="213"/>
      <c r="T4" s="213"/>
      <c r="U4" s="213"/>
      <c r="V4" s="213"/>
      <c r="W4" s="213"/>
      <c r="X4" s="213"/>
      <c r="Y4" s="213"/>
      <c r="Z4" s="213"/>
    </row>
    <row r="5" spans="1:26" ht="12" customHeight="1">
      <c r="A5" s="215" t="s">
        <v>10</v>
      </c>
      <c r="B5" s="215" t="s">
        <v>11</v>
      </c>
      <c r="C5" s="214" t="s">
        <v>12</v>
      </c>
      <c r="D5" s="122"/>
      <c r="E5" s="122"/>
      <c r="F5" s="122"/>
      <c r="G5" s="123"/>
      <c r="H5" s="215" t="s">
        <v>62</v>
      </c>
      <c r="I5" s="215" t="s">
        <v>14</v>
      </c>
      <c r="J5" s="221" t="s">
        <v>15</v>
      </c>
      <c r="K5" s="116"/>
      <c r="L5" s="222" t="s">
        <v>63</v>
      </c>
      <c r="M5" s="222" t="s">
        <v>17</v>
      </c>
      <c r="N5" s="222" t="s">
        <v>18</v>
      </c>
      <c r="O5" s="222" t="s">
        <v>19</v>
      </c>
      <c r="P5" s="222" t="s">
        <v>20</v>
      </c>
      <c r="Q5" s="212"/>
      <c r="R5" s="212"/>
      <c r="S5" s="213"/>
      <c r="T5" s="213"/>
      <c r="U5" s="213"/>
      <c r="V5" s="213"/>
      <c r="W5" s="213"/>
      <c r="X5" s="213"/>
      <c r="Y5" s="213"/>
      <c r="Z5" s="213"/>
    </row>
    <row r="6" spans="1:26" ht="13.5" customHeight="1">
      <c r="A6" s="223">
        <v>0.4</v>
      </c>
      <c r="B6" s="223" t="s">
        <v>21</v>
      </c>
      <c r="C6" s="224" t="s">
        <v>85</v>
      </c>
      <c r="D6" s="225"/>
      <c r="E6" s="225"/>
      <c r="F6" s="225"/>
      <c r="G6" s="226"/>
      <c r="H6" s="227">
        <v>4.99</v>
      </c>
      <c r="I6" s="227">
        <f t="shared" ref="I6:I9" si="0">A6*H6</f>
        <v>1.9960000000000002</v>
      </c>
      <c r="J6" s="228">
        <v>39</v>
      </c>
      <c r="K6" s="229">
        <f t="shared" ref="K6:K7" si="1">(J6/100*A6)*100</f>
        <v>15.600000000000003</v>
      </c>
      <c r="L6" s="229">
        <v>28</v>
      </c>
      <c r="M6" s="229">
        <v>4</v>
      </c>
      <c r="N6" s="229">
        <v>4</v>
      </c>
      <c r="O6" s="229">
        <v>12</v>
      </c>
      <c r="P6" s="229">
        <v>0</v>
      </c>
      <c r="Q6" s="212"/>
      <c r="R6" s="212"/>
      <c r="S6" s="213"/>
      <c r="T6" s="213"/>
      <c r="U6" s="213"/>
      <c r="V6" s="213"/>
      <c r="W6" s="213"/>
      <c r="X6" s="213"/>
      <c r="Y6" s="213"/>
      <c r="Z6" s="213"/>
    </row>
    <row r="7" spans="1:26" ht="13.5" customHeight="1">
      <c r="A7" s="223">
        <v>0.15</v>
      </c>
      <c r="B7" s="223" t="s">
        <v>21</v>
      </c>
      <c r="C7" s="224" t="s">
        <v>28</v>
      </c>
      <c r="D7" s="225"/>
      <c r="E7" s="225"/>
      <c r="F7" s="225"/>
      <c r="G7" s="226"/>
      <c r="H7" s="227">
        <v>1.0900000000000001</v>
      </c>
      <c r="I7" s="227">
        <f t="shared" si="0"/>
        <v>0.16350000000000001</v>
      </c>
      <c r="J7" s="228">
        <v>398</v>
      </c>
      <c r="K7" s="229">
        <f t="shared" si="1"/>
        <v>59.699999999999996</v>
      </c>
      <c r="L7" s="229">
        <v>150</v>
      </c>
      <c r="M7" s="229">
        <v>0</v>
      </c>
      <c r="N7" s="229">
        <v>0</v>
      </c>
      <c r="O7" s="229">
        <v>0</v>
      </c>
      <c r="P7" s="229">
        <v>0</v>
      </c>
      <c r="Q7" s="212"/>
      <c r="R7" s="212"/>
      <c r="S7" s="213"/>
      <c r="T7" s="213"/>
      <c r="U7" s="213"/>
      <c r="V7" s="213"/>
      <c r="W7" s="213"/>
      <c r="X7" s="213"/>
      <c r="Y7" s="213"/>
      <c r="Z7" s="213"/>
    </row>
    <row r="8" spans="1:26" ht="13.5" customHeight="1">
      <c r="A8" s="223">
        <v>0.25</v>
      </c>
      <c r="B8" s="223" t="s">
        <v>21</v>
      </c>
      <c r="C8" s="224" t="s">
        <v>86</v>
      </c>
      <c r="D8" s="225"/>
      <c r="E8" s="225"/>
      <c r="F8" s="225"/>
      <c r="G8" s="226"/>
      <c r="H8" s="227">
        <v>1.99</v>
      </c>
      <c r="I8" s="227">
        <f t="shared" si="0"/>
        <v>0.4975</v>
      </c>
      <c r="J8" s="228">
        <v>29</v>
      </c>
      <c r="K8" s="229">
        <v>0</v>
      </c>
      <c r="L8" s="229">
        <v>22.5</v>
      </c>
      <c r="M8" s="229">
        <v>2.5</v>
      </c>
      <c r="N8" s="229">
        <v>0</v>
      </c>
      <c r="O8" s="229">
        <v>7.5</v>
      </c>
      <c r="P8" s="229">
        <v>0</v>
      </c>
      <c r="Q8" s="212"/>
      <c r="R8" s="212"/>
      <c r="S8" s="213"/>
      <c r="T8" s="213"/>
      <c r="U8" s="213"/>
      <c r="V8" s="213"/>
      <c r="W8" s="213"/>
      <c r="X8" s="213"/>
      <c r="Y8" s="213"/>
      <c r="Z8" s="213"/>
    </row>
    <row r="9" spans="1:26" ht="13.5" customHeight="1">
      <c r="A9" s="223">
        <v>1E-3</v>
      </c>
      <c r="B9" s="223" t="s">
        <v>21</v>
      </c>
      <c r="C9" s="230" t="s">
        <v>87</v>
      </c>
      <c r="D9" s="225"/>
      <c r="E9" s="225"/>
      <c r="F9" s="225"/>
      <c r="G9" s="226"/>
      <c r="H9" s="227">
        <v>49.67</v>
      </c>
      <c r="I9" s="227">
        <f t="shared" si="0"/>
        <v>4.9670000000000006E-2</v>
      </c>
      <c r="J9" s="228">
        <v>56</v>
      </c>
      <c r="K9" s="229">
        <f>(J9/100*A9)*100</f>
        <v>5.6000000000000008E-2</v>
      </c>
      <c r="L9" s="229">
        <v>2</v>
      </c>
      <c r="M9" s="229">
        <v>2</v>
      </c>
      <c r="N9" s="229">
        <v>4</v>
      </c>
      <c r="O9" s="229">
        <v>1</v>
      </c>
      <c r="P9" s="229">
        <v>12</v>
      </c>
      <c r="Q9" s="212"/>
      <c r="R9" s="212"/>
      <c r="S9" s="213"/>
      <c r="T9" s="213"/>
      <c r="U9" s="213"/>
      <c r="V9" s="213"/>
      <c r="W9" s="213"/>
      <c r="X9" s="213"/>
      <c r="Y9" s="213"/>
      <c r="Z9" s="213"/>
    </row>
    <row r="10" spans="1:26" ht="13.5" customHeight="1">
      <c r="A10" s="223"/>
      <c r="B10" s="223"/>
      <c r="C10" s="230"/>
      <c r="D10" s="225"/>
      <c r="E10" s="225"/>
      <c r="F10" s="225"/>
      <c r="G10" s="226"/>
      <c r="H10" s="227" t="s">
        <v>88</v>
      </c>
      <c r="I10" s="227"/>
      <c r="J10" s="228"/>
      <c r="K10" s="229"/>
      <c r="L10" s="229"/>
      <c r="M10" s="229"/>
      <c r="N10" s="229"/>
      <c r="O10" s="229"/>
      <c r="P10" s="229"/>
      <c r="Q10" s="212"/>
      <c r="R10" s="212"/>
      <c r="S10" s="213"/>
      <c r="T10" s="213"/>
      <c r="U10" s="213"/>
      <c r="V10" s="213"/>
      <c r="W10" s="213"/>
      <c r="X10" s="213"/>
      <c r="Y10" s="213"/>
      <c r="Z10" s="213"/>
    </row>
    <row r="11" spans="1:26" ht="13.5" customHeight="1">
      <c r="A11" s="223">
        <v>0.1</v>
      </c>
      <c r="B11" s="223" t="s">
        <v>21</v>
      </c>
      <c r="C11" s="230" t="s">
        <v>89</v>
      </c>
      <c r="D11" s="225"/>
      <c r="E11" s="225"/>
      <c r="F11" s="225"/>
      <c r="G11" s="226"/>
      <c r="H11" s="227">
        <v>1.99</v>
      </c>
      <c r="I11" s="227">
        <f t="shared" ref="I11:I18" si="2">A11*H11</f>
        <v>0.19900000000000001</v>
      </c>
      <c r="J11" s="228">
        <v>7.86</v>
      </c>
      <c r="K11" s="229">
        <f t="shared" ref="K11:K18" si="3">(J11/100*A11)*100</f>
        <v>0.78600000000000003</v>
      </c>
      <c r="L11" s="229">
        <v>0</v>
      </c>
      <c r="M11" s="229">
        <v>0</v>
      </c>
      <c r="N11" s="229">
        <v>0.86</v>
      </c>
      <c r="O11" s="229">
        <v>0</v>
      </c>
      <c r="P11" s="229">
        <v>4.29</v>
      </c>
      <c r="Q11" s="212"/>
      <c r="R11" s="212"/>
      <c r="S11" s="213"/>
      <c r="T11" s="213"/>
      <c r="U11" s="213"/>
      <c r="V11" s="213"/>
      <c r="W11" s="213"/>
      <c r="X11" s="213"/>
      <c r="Y11" s="213"/>
      <c r="Z11" s="213"/>
    </row>
    <row r="12" spans="1:26" ht="13.5" customHeight="1">
      <c r="A12" s="223">
        <v>0.15</v>
      </c>
      <c r="B12" s="223" t="s">
        <v>21</v>
      </c>
      <c r="C12" s="230" t="s">
        <v>90</v>
      </c>
      <c r="D12" s="225"/>
      <c r="E12" s="225"/>
      <c r="F12" s="225"/>
      <c r="G12" s="226"/>
      <c r="H12" s="227">
        <v>1.69</v>
      </c>
      <c r="I12" s="227">
        <f t="shared" si="2"/>
        <v>0.2535</v>
      </c>
      <c r="J12" s="228">
        <v>640</v>
      </c>
      <c r="K12" s="229">
        <f t="shared" si="3"/>
        <v>96</v>
      </c>
      <c r="L12" s="229">
        <v>112.5</v>
      </c>
      <c r="M12" s="229">
        <v>15</v>
      </c>
      <c r="N12" s="229">
        <v>15</v>
      </c>
      <c r="O12" s="229">
        <v>0</v>
      </c>
      <c r="P12" s="229">
        <v>0</v>
      </c>
      <c r="Q12" s="212"/>
      <c r="R12" s="212"/>
      <c r="S12" s="213"/>
      <c r="T12" s="213"/>
      <c r="U12" s="213"/>
      <c r="V12" s="213"/>
      <c r="W12" s="213"/>
      <c r="X12" s="213"/>
      <c r="Y12" s="213"/>
      <c r="Z12" s="213"/>
    </row>
    <row r="13" spans="1:26" ht="13.5" customHeight="1">
      <c r="A13" s="223">
        <v>0.25</v>
      </c>
      <c r="B13" s="223" t="s">
        <v>21</v>
      </c>
      <c r="C13" s="224" t="s">
        <v>91</v>
      </c>
      <c r="D13" s="225"/>
      <c r="E13" s="225"/>
      <c r="F13" s="225"/>
      <c r="G13" s="226"/>
      <c r="H13" s="227">
        <v>8.4499999999999993</v>
      </c>
      <c r="I13" s="227">
        <f t="shared" si="2"/>
        <v>2.1124999999999998</v>
      </c>
      <c r="J13" s="228">
        <v>251</v>
      </c>
      <c r="K13" s="229">
        <f t="shared" si="3"/>
        <v>62.749999999999993</v>
      </c>
      <c r="L13" s="229">
        <v>5</v>
      </c>
      <c r="M13" s="229">
        <v>60</v>
      </c>
      <c r="N13" s="229">
        <v>45</v>
      </c>
      <c r="O13" s="229">
        <v>0</v>
      </c>
      <c r="P13" s="229">
        <v>0</v>
      </c>
      <c r="Q13" s="212"/>
      <c r="R13" s="212"/>
      <c r="S13" s="213"/>
      <c r="T13" s="213"/>
      <c r="U13" s="213"/>
      <c r="V13" s="213"/>
      <c r="W13" s="213"/>
      <c r="X13" s="213"/>
      <c r="Y13" s="213"/>
      <c r="Z13" s="213"/>
    </row>
    <row r="14" spans="1:26" ht="13.5" customHeight="1">
      <c r="A14" s="223">
        <v>0.125</v>
      </c>
      <c r="B14" s="223" t="s">
        <v>34</v>
      </c>
      <c r="C14" s="224" t="s">
        <v>92</v>
      </c>
      <c r="D14" s="225"/>
      <c r="E14" s="225"/>
      <c r="F14" s="225"/>
      <c r="G14" s="226"/>
      <c r="H14" s="227">
        <v>2.37</v>
      </c>
      <c r="I14" s="227">
        <f t="shared" si="2"/>
        <v>0.29625000000000001</v>
      </c>
      <c r="J14" s="228">
        <v>463</v>
      </c>
      <c r="K14" s="229">
        <f t="shared" si="3"/>
        <v>57.875</v>
      </c>
      <c r="L14" s="229">
        <v>7.5</v>
      </c>
      <c r="M14" s="229">
        <v>10</v>
      </c>
      <c r="N14" s="229">
        <v>56.25</v>
      </c>
      <c r="O14" s="229">
        <v>0</v>
      </c>
      <c r="P14" s="229">
        <v>0</v>
      </c>
      <c r="Q14" s="212"/>
      <c r="R14" s="212"/>
      <c r="S14" s="213"/>
      <c r="T14" s="213"/>
      <c r="U14" s="213"/>
      <c r="V14" s="213"/>
      <c r="W14" s="213"/>
      <c r="X14" s="213"/>
      <c r="Y14" s="213"/>
      <c r="Z14" s="213"/>
    </row>
    <row r="15" spans="1:26" ht="13.5" customHeight="1">
      <c r="A15" s="223">
        <v>0.1</v>
      </c>
      <c r="B15" s="223" t="s">
        <v>21</v>
      </c>
      <c r="C15" s="224" t="s">
        <v>93</v>
      </c>
      <c r="D15" s="225"/>
      <c r="E15" s="225"/>
      <c r="F15" s="225"/>
      <c r="G15" s="226"/>
      <c r="H15" s="227">
        <v>1.0900000000000001</v>
      </c>
      <c r="I15" s="227">
        <f t="shared" si="2"/>
        <v>0.10900000000000001</v>
      </c>
      <c r="J15" s="228">
        <v>3.98</v>
      </c>
      <c r="K15" s="229">
        <f t="shared" si="3"/>
        <v>0.39800000000000002</v>
      </c>
      <c r="L15" s="229">
        <v>100</v>
      </c>
      <c r="M15" s="229">
        <v>0</v>
      </c>
      <c r="N15" s="229">
        <v>0</v>
      </c>
      <c r="O15" s="229">
        <v>0</v>
      </c>
      <c r="P15" s="229">
        <v>0</v>
      </c>
      <c r="Q15" s="212"/>
      <c r="R15" s="212"/>
      <c r="S15" s="213"/>
      <c r="T15" s="213"/>
      <c r="U15" s="213"/>
      <c r="V15" s="213"/>
      <c r="W15" s="213"/>
      <c r="X15" s="213"/>
      <c r="Y15" s="213"/>
      <c r="Z15" s="213"/>
    </row>
    <row r="16" spans="1:26" ht="13.5" customHeight="1">
      <c r="A16" s="223">
        <v>4</v>
      </c>
      <c r="B16" s="223" t="s">
        <v>65</v>
      </c>
      <c r="C16" s="224" t="s">
        <v>94</v>
      </c>
      <c r="D16" s="225"/>
      <c r="E16" s="225"/>
      <c r="F16" s="225"/>
      <c r="G16" s="226"/>
      <c r="H16" s="227">
        <v>0.22</v>
      </c>
      <c r="I16" s="227">
        <f t="shared" si="2"/>
        <v>0.88</v>
      </c>
      <c r="J16" s="228">
        <v>6</v>
      </c>
      <c r="K16" s="229">
        <f t="shared" si="3"/>
        <v>24</v>
      </c>
      <c r="L16" s="229">
        <v>0</v>
      </c>
      <c r="M16" s="229">
        <v>0.48</v>
      </c>
      <c r="N16" s="229">
        <v>0.44</v>
      </c>
      <c r="O16" s="229">
        <v>0</v>
      </c>
      <c r="P16" s="229">
        <v>0</v>
      </c>
      <c r="Q16" s="212"/>
      <c r="R16" s="212"/>
      <c r="S16" s="213"/>
      <c r="T16" s="213"/>
      <c r="U16" s="213"/>
      <c r="V16" s="213"/>
      <c r="W16" s="213"/>
      <c r="X16" s="213"/>
      <c r="Y16" s="213"/>
      <c r="Z16" s="213"/>
    </row>
    <row r="17" spans="1:26" ht="13.5" customHeight="1">
      <c r="A17" s="223">
        <v>0.15</v>
      </c>
      <c r="B17" s="223" t="s">
        <v>21</v>
      </c>
      <c r="C17" s="224" t="s">
        <v>95</v>
      </c>
      <c r="D17" s="225"/>
      <c r="E17" s="225"/>
      <c r="F17" s="225"/>
      <c r="G17" s="226"/>
      <c r="H17" s="227">
        <v>1.99</v>
      </c>
      <c r="I17" s="227">
        <f t="shared" si="2"/>
        <v>0.29849999999999999</v>
      </c>
      <c r="J17" s="228">
        <v>29</v>
      </c>
      <c r="K17" s="229">
        <f t="shared" si="3"/>
        <v>4.3499999999999996</v>
      </c>
      <c r="L17" s="229">
        <v>13.5</v>
      </c>
      <c r="M17" s="229">
        <v>1.5</v>
      </c>
      <c r="N17" s="229">
        <v>0</v>
      </c>
      <c r="O17" s="229">
        <v>4.5</v>
      </c>
      <c r="P17" s="229">
        <v>0</v>
      </c>
      <c r="Q17" s="212"/>
      <c r="R17" s="212"/>
      <c r="S17" s="213"/>
      <c r="T17" s="213"/>
      <c r="U17" s="213"/>
      <c r="V17" s="213"/>
      <c r="W17" s="213"/>
      <c r="X17" s="213"/>
      <c r="Y17" s="213"/>
      <c r="Z17" s="213"/>
    </row>
    <row r="18" spans="1:26" ht="13.5" customHeight="1">
      <c r="A18" s="223">
        <v>0.25</v>
      </c>
      <c r="B18" s="223" t="s">
        <v>34</v>
      </c>
      <c r="C18" s="224" t="s">
        <v>96</v>
      </c>
      <c r="D18" s="225"/>
      <c r="E18" s="225"/>
      <c r="F18" s="225"/>
      <c r="G18" s="226"/>
      <c r="H18" s="227">
        <v>6.5</v>
      </c>
      <c r="I18" s="227">
        <f t="shared" si="2"/>
        <v>1.625</v>
      </c>
      <c r="J18" s="228">
        <v>344</v>
      </c>
      <c r="K18" s="229">
        <f t="shared" si="3"/>
        <v>86</v>
      </c>
      <c r="L18" s="229">
        <v>17</v>
      </c>
      <c r="M18" s="229">
        <v>0.2</v>
      </c>
      <c r="N18" s="229">
        <v>0</v>
      </c>
      <c r="O18" s="229">
        <v>0</v>
      </c>
      <c r="P18" s="229">
        <v>0</v>
      </c>
      <c r="Q18" s="212"/>
      <c r="R18" s="212"/>
      <c r="S18" s="213"/>
      <c r="T18" s="213"/>
      <c r="U18" s="213"/>
      <c r="V18" s="213"/>
      <c r="W18" s="213"/>
      <c r="X18" s="213"/>
      <c r="Y18" s="213"/>
      <c r="Z18" s="213"/>
    </row>
    <row r="19" spans="1:26" ht="13.5" hidden="1" customHeight="1">
      <c r="A19" s="223"/>
      <c r="B19" s="223"/>
      <c r="C19" s="224"/>
      <c r="D19" s="225"/>
      <c r="E19" s="225"/>
      <c r="F19" s="225"/>
      <c r="G19" s="226"/>
      <c r="H19" s="227"/>
      <c r="I19" s="227"/>
      <c r="J19" s="228"/>
      <c r="K19" s="229"/>
      <c r="L19" s="229"/>
      <c r="M19" s="229"/>
      <c r="N19" s="229"/>
      <c r="O19" s="229"/>
      <c r="P19" s="229"/>
      <c r="Q19" s="212"/>
      <c r="R19" s="212"/>
      <c r="S19" s="213"/>
      <c r="T19" s="213"/>
      <c r="U19" s="213"/>
      <c r="V19" s="213"/>
      <c r="W19" s="213"/>
      <c r="X19" s="213"/>
      <c r="Y19" s="213"/>
      <c r="Z19" s="213"/>
    </row>
    <row r="20" spans="1:26" ht="13.5" hidden="1" customHeight="1">
      <c r="A20" s="223"/>
      <c r="B20" s="223"/>
      <c r="C20" s="224"/>
      <c r="D20" s="225"/>
      <c r="E20" s="225"/>
      <c r="F20" s="225"/>
      <c r="G20" s="226"/>
      <c r="H20" s="227"/>
      <c r="I20" s="227"/>
      <c r="J20" s="228"/>
      <c r="K20" s="229"/>
      <c r="L20" s="229"/>
      <c r="M20" s="229"/>
      <c r="N20" s="229"/>
      <c r="O20" s="229"/>
      <c r="P20" s="229"/>
      <c r="Q20" s="212"/>
      <c r="R20" s="212"/>
      <c r="S20" s="213"/>
      <c r="T20" s="213"/>
      <c r="U20" s="213"/>
      <c r="V20" s="213"/>
      <c r="W20" s="213"/>
      <c r="X20" s="213"/>
      <c r="Y20" s="213"/>
      <c r="Z20" s="213"/>
    </row>
    <row r="21" spans="1:26" ht="13.5" customHeight="1">
      <c r="A21" s="223"/>
      <c r="B21" s="223"/>
      <c r="C21" s="224"/>
      <c r="D21" s="225"/>
      <c r="E21" s="225"/>
      <c r="F21" s="225"/>
      <c r="G21" s="226"/>
      <c r="H21" s="227"/>
      <c r="I21" s="227"/>
      <c r="J21" s="228"/>
      <c r="K21" s="229"/>
      <c r="L21" s="229"/>
      <c r="M21" s="229"/>
      <c r="N21" s="229"/>
      <c r="O21" s="229"/>
      <c r="P21" s="229"/>
      <c r="Q21" s="212"/>
      <c r="R21" s="212"/>
      <c r="S21" s="213"/>
      <c r="T21" s="213"/>
      <c r="U21" s="213"/>
      <c r="V21" s="213"/>
      <c r="W21" s="213"/>
      <c r="X21" s="213"/>
      <c r="Y21" s="213"/>
      <c r="Z21" s="213"/>
    </row>
    <row r="22" spans="1:26" ht="13.5" customHeight="1">
      <c r="A22" s="223">
        <v>0.01</v>
      </c>
      <c r="B22" s="223" t="s">
        <v>21</v>
      </c>
      <c r="C22" s="224" t="s">
        <v>97</v>
      </c>
      <c r="D22" s="225"/>
      <c r="E22" s="225"/>
      <c r="F22" s="225"/>
      <c r="G22" s="226"/>
      <c r="H22" s="227">
        <v>14.75</v>
      </c>
      <c r="I22" s="227">
        <f t="shared" ref="I22:I24" si="4">A22*H22</f>
        <v>0.14749999999999999</v>
      </c>
      <c r="J22" s="228">
        <v>0.92</v>
      </c>
      <c r="K22" s="229">
        <f>(J22/100*A22)*100</f>
        <v>9.1999999999999998E-3</v>
      </c>
      <c r="L22" s="229">
        <v>2</v>
      </c>
      <c r="M22" s="229">
        <v>2</v>
      </c>
      <c r="N22" s="229">
        <v>4</v>
      </c>
      <c r="O22" s="229">
        <v>1</v>
      </c>
      <c r="P22" s="229">
        <v>0</v>
      </c>
      <c r="Q22" s="212"/>
      <c r="R22" s="212"/>
      <c r="S22" s="213"/>
      <c r="T22" s="213"/>
      <c r="U22" s="213"/>
      <c r="V22" s="213"/>
      <c r="W22" s="213"/>
      <c r="X22" s="213"/>
      <c r="Y22" s="213"/>
      <c r="Z22" s="213"/>
    </row>
    <row r="23" spans="1:26" ht="13.5" customHeight="1">
      <c r="A23" s="223">
        <v>3</v>
      </c>
      <c r="B23" s="223" t="s">
        <v>34</v>
      </c>
      <c r="C23" s="224" t="s">
        <v>98</v>
      </c>
      <c r="D23" s="225"/>
      <c r="E23" s="225"/>
      <c r="F23" s="225"/>
      <c r="G23" s="226"/>
      <c r="H23" s="227">
        <v>0.57999999999999996</v>
      </c>
      <c r="I23" s="227">
        <f t="shared" si="4"/>
        <v>1.7399999999999998</v>
      </c>
      <c r="J23" s="228">
        <v>54</v>
      </c>
      <c r="K23" s="231">
        <v>1620</v>
      </c>
      <c r="L23" s="229">
        <v>150</v>
      </c>
      <c r="M23" s="229">
        <v>120</v>
      </c>
      <c r="N23" s="229">
        <v>60</v>
      </c>
      <c r="O23" s="229">
        <v>0</v>
      </c>
      <c r="P23" s="229">
        <v>0</v>
      </c>
      <c r="Q23" s="212"/>
      <c r="R23" s="212"/>
      <c r="S23" s="213"/>
      <c r="T23" s="213"/>
      <c r="U23" s="213"/>
      <c r="V23" s="213"/>
      <c r="W23" s="213"/>
      <c r="X23" s="213"/>
      <c r="Y23" s="213"/>
      <c r="Z23" s="213"/>
    </row>
    <row r="24" spans="1:26" ht="13.5" customHeight="1">
      <c r="A24" s="223">
        <v>0.25</v>
      </c>
      <c r="B24" s="232" t="s">
        <v>99</v>
      </c>
      <c r="C24" s="224" t="s">
        <v>100</v>
      </c>
      <c r="D24" s="225"/>
      <c r="E24" s="225"/>
      <c r="F24" s="225"/>
      <c r="G24" s="225"/>
      <c r="H24" s="227">
        <v>1</v>
      </c>
      <c r="I24" s="227">
        <f t="shared" si="4"/>
        <v>0.25</v>
      </c>
      <c r="J24" s="228">
        <v>398</v>
      </c>
      <c r="K24" s="229">
        <v>995</v>
      </c>
      <c r="L24" s="229">
        <v>250</v>
      </c>
      <c r="M24" s="229">
        <v>0</v>
      </c>
      <c r="N24" s="229">
        <v>0</v>
      </c>
      <c r="O24" s="229">
        <v>0</v>
      </c>
      <c r="P24" s="229">
        <v>0</v>
      </c>
      <c r="Q24" s="212"/>
      <c r="R24" s="212"/>
      <c r="S24" s="213"/>
      <c r="T24" s="213"/>
      <c r="U24" s="213"/>
      <c r="V24" s="213"/>
      <c r="W24" s="213"/>
      <c r="X24" s="213"/>
      <c r="Y24" s="213"/>
      <c r="Z24" s="213"/>
    </row>
    <row r="25" spans="1:26" ht="13.5" customHeight="1">
      <c r="A25" s="223" t="s">
        <v>101</v>
      </c>
      <c r="B25" s="223" t="s">
        <v>102</v>
      </c>
      <c r="C25" s="224" t="s">
        <v>103</v>
      </c>
      <c r="D25" s="225"/>
      <c r="E25" s="225"/>
      <c r="F25" s="225"/>
      <c r="G25" s="226"/>
      <c r="H25" s="227">
        <v>0.2</v>
      </c>
      <c r="I25" s="227">
        <v>0.1</v>
      </c>
      <c r="J25" s="228">
        <v>0</v>
      </c>
      <c r="K25" s="229">
        <v>0</v>
      </c>
      <c r="L25" s="229">
        <v>0</v>
      </c>
      <c r="M25" s="229">
        <v>0</v>
      </c>
      <c r="N25" s="229">
        <v>0</v>
      </c>
      <c r="O25" s="229">
        <v>0</v>
      </c>
      <c r="P25" s="229">
        <v>0</v>
      </c>
      <c r="Q25" s="212"/>
      <c r="R25" s="212"/>
      <c r="S25" s="213"/>
      <c r="T25" s="213"/>
      <c r="U25" s="213"/>
      <c r="V25" s="213"/>
      <c r="W25" s="213"/>
      <c r="X25" s="213"/>
      <c r="Y25" s="213"/>
      <c r="Z25" s="213"/>
    </row>
    <row r="26" spans="1:26" ht="13.5" customHeight="1">
      <c r="A26" s="223">
        <v>0.01</v>
      </c>
      <c r="B26" s="223" t="s">
        <v>21</v>
      </c>
      <c r="C26" s="224" t="s">
        <v>104</v>
      </c>
      <c r="D26" s="225"/>
      <c r="E26" s="225"/>
      <c r="F26" s="225"/>
      <c r="G26" s="226"/>
      <c r="H26" s="227">
        <v>26.13</v>
      </c>
      <c r="I26" s="227">
        <f>A26*H26</f>
        <v>0.26129999999999998</v>
      </c>
      <c r="J26" s="228">
        <v>5.6</v>
      </c>
      <c r="K26" s="229">
        <f>(J26/100*A26)*100</f>
        <v>5.5999999999999994E-2</v>
      </c>
      <c r="L26" s="229">
        <v>0</v>
      </c>
      <c r="M26" s="229">
        <v>0</v>
      </c>
      <c r="N26" s="229">
        <v>0</v>
      </c>
      <c r="O26" s="229">
        <v>0</v>
      </c>
      <c r="P26" s="229">
        <v>0</v>
      </c>
      <c r="Q26" s="212"/>
      <c r="R26" s="212"/>
      <c r="S26" s="213"/>
      <c r="T26" s="213"/>
      <c r="U26" s="213"/>
      <c r="V26" s="213"/>
      <c r="W26" s="213"/>
      <c r="X26" s="213"/>
      <c r="Y26" s="213"/>
      <c r="Z26" s="213"/>
    </row>
    <row r="27" spans="1:26" ht="13.5" customHeight="1">
      <c r="A27" s="223">
        <v>0.23</v>
      </c>
      <c r="B27" s="223" t="s">
        <v>21</v>
      </c>
      <c r="C27" s="224" t="s">
        <v>105</v>
      </c>
      <c r="D27" s="225"/>
      <c r="E27" s="225"/>
      <c r="F27" s="225"/>
      <c r="G27" s="226"/>
      <c r="H27" s="227">
        <v>1.68</v>
      </c>
      <c r="I27" s="227">
        <v>0.39</v>
      </c>
      <c r="J27" s="228">
        <v>351</v>
      </c>
      <c r="K27" s="229">
        <v>807</v>
      </c>
      <c r="L27" s="229">
        <v>177.1</v>
      </c>
      <c r="M27" s="229">
        <v>18.399999999999999</v>
      </c>
      <c r="N27" s="229">
        <v>0.01</v>
      </c>
      <c r="O27" s="229">
        <v>0</v>
      </c>
      <c r="P27" s="229">
        <v>0</v>
      </c>
      <c r="Q27" s="212"/>
      <c r="R27" s="212"/>
      <c r="S27" s="213"/>
      <c r="T27" s="213"/>
      <c r="U27" s="213"/>
      <c r="V27" s="213"/>
      <c r="W27" s="213"/>
      <c r="X27" s="213"/>
      <c r="Y27" s="213"/>
      <c r="Z27" s="213"/>
    </row>
    <row r="28" spans="1:26" ht="13.5" customHeight="1">
      <c r="A28" s="223">
        <v>6.0000000000000001E-3</v>
      </c>
      <c r="B28" s="223" t="s">
        <v>21</v>
      </c>
      <c r="C28" s="224" t="s">
        <v>106</v>
      </c>
      <c r="D28" s="225"/>
      <c r="E28" s="225"/>
      <c r="F28" s="225"/>
      <c r="G28" s="226"/>
      <c r="H28" s="227">
        <v>0.49</v>
      </c>
      <c r="I28" s="227">
        <v>0.05</v>
      </c>
      <c r="J28" s="228">
        <v>0</v>
      </c>
      <c r="K28" s="229">
        <v>0</v>
      </c>
      <c r="L28" s="229">
        <v>0</v>
      </c>
      <c r="M28" s="229">
        <v>0</v>
      </c>
      <c r="N28" s="229">
        <v>0</v>
      </c>
      <c r="O28" s="229">
        <v>0</v>
      </c>
      <c r="P28" s="229">
        <v>45</v>
      </c>
      <c r="Q28" s="212"/>
      <c r="R28" s="212"/>
      <c r="S28" s="213"/>
      <c r="T28" s="213"/>
      <c r="U28" s="213"/>
      <c r="V28" s="213"/>
      <c r="W28" s="213"/>
      <c r="X28" s="213"/>
      <c r="Y28" s="213"/>
      <c r="Z28" s="213"/>
    </row>
    <row r="29" spans="1:26" ht="13.5" customHeight="1">
      <c r="A29" s="223">
        <v>0.1</v>
      </c>
      <c r="B29" s="223" t="s">
        <v>21</v>
      </c>
      <c r="C29" s="224" t="s">
        <v>107</v>
      </c>
      <c r="D29" s="225"/>
      <c r="E29" s="225"/>
      <c r="F29" s="225"/>
      <c r="G29" s="226"/>
      <c r="H29" s="227">
        <v>5.75</v>
      </c>
      <c r="I29" s="227">
        <f t="shared" ref="I29:I38" si="5">A29*H29</f>
        <v>0.57500000000000007</v>
      </c>
      <c r="J29" s="228">
        <v>5.77</v>
      </c>
      <c r="K29" s="229">
        <f t="shared" ref="K29:K38" si="6">(J29/100*A29)*100</f>
        <v>0.57699999999999996</v>
      </c>
      <c r="L29" s="229">
        <v>6</v>
      </c>
      <c r="M29" s="229">
        <v>28</v>
      </c>
      <c r="N29" s="229">
        <v>48</v>
      </c>
      <c r="O29" s="229">
        <v>0</v>
      </c>
      <c r="P29" s="229">
        <v>0</v>
      </c>
      <c r="Q29" s="212"/>
      <c r="R29" s="212"/>
      <c r="S29" s="213"/>
      <c r="T29" s="213"/>
      <c r="U29" s="213"/>
      <c r="V29" s="213"/>
      <c r="W29" s="213"/>
      <c r="X29" s="213"/>
      <c r="Y29" s="213"/>
      <c r="Z29" s="213"/>
    </row>
    <row r="30" spans="1:26" ht="13.5" customHeight="1">
      <c r="A30" s="223">
        <v>0.15</v>
      </c>
      <c r="B30" s="223"/>
      <c r="C30" s="224" t="s">
        <v>100</v>
      </c>
      <c r="D30" s="225"/>
      <c r="E30" s="225"/>
      <c r="F30" s="225"/>
      <c r="G30" s="226"/>
      <c r="H30" s="227">
        <v>1.1000000000000001</v>
      </c>
      <c r="I30" s="227">
        <f t="shared" si="5"/>
        <v>0.16500000000000001</v>
      </c>
      <c r="J30" s="228">
        <v>398</v>
      </c>
      <c r="K30" s="229">
        <f t="shared" si="6"/>
        <v>59.699999999999996</v>
      </c>
      <c r="L30" s="229">
        <v>150</v>
      </c>
      <c r="M30" s="229">
        <v>0</v>
      </c>
      <c r="N30" s="229">
        <v>0</v>
      </c>
      <c r="O30" s="229">
        <v>0</v>
      </c>
      <c r="P30" s="229">
        <v>0</v>
      </c>
      <c r="Q30" s="212"/>
      <c r="R30" s="212"/>
      <c r="S30" s="213"/>
      <c r="T30" s="213"/>
      <c r="U30" s="213"/>
      <c r="V30" s="213"/>
      <c r="W30" s="213"/>
      <c r="X30" s="213"/>
      <c r="Y30" s="213"/>
      <c r="Z30" s="213"/>
    </row>
    <row r="31" spans="1:26" ht="13.5" customHeight="1">
      <c r="A31" s="223">
        <v>0.15</v>
      </c>
      <c r="B31" s="223"/>
      <c r="C31" s="224" t="s">
        <v>108</v>
      </c>
      <c r="D31" s="225"/>
      <c r="E31" s="225"/>
      <c r="F31" s="225"/>
      <c r="G31" s="226"/>
      <c r="H31" s="227">
        <v>2</v>
      </c>
      <c r="I31" s="227">
        <f t="shared" si="5"/>
        <v>0.3</v>
      </c>
      <c r="J31" s="228">
        <v>7.86</v>
      </c>
      <c r="K31" s="229">
        <f t="shared" si="6"/>
        <v>1.179</v>
      </c>
      <c r="L31" s="229">
        <v>0</v>
      </c>
      <c r="M31" s="229">
        <v>0</v>
      </c>
      <c r="N31" s="229">
        <v>129</v>
      </c>
      <c r="O31" s="229">
        <v>0</v>
      </c>
      <c r="P31" s="229" t="s">
        <v>109</v>
      </c>
      <c r="Q31" s="212"/>
      <c r="R31" s="212"/>
      <c r="S31" s="213"/>
      <c r="T31" s="213"/>
      <c r="U31" s="213"/>
      <c r="V31" s="213"/>
      <c r="W31" s="213"/>
      <c r="X31" s="213"/>
      <c r="Y31" s="213"/>
      <c r="Z31" s="213"/>
    </row>
    <row r="32" spans="1:26" ht="13.5" customHeight="1">
      <c r="A32" s="223"/>
      <c r="B32" s="223"/>
      <c r="C32" s="233"/>
      <c r="D32" s="122"/>
      <c r="E32" s="122"/>
      <c r="F32" s="122"/>
      <c r="G32" s="123"/>
      <c r="H32" s="227"/>
      <c r="I32" s="227">
        <f t="shared" si="5"/>
        <v>0</v>
      </c>
      <c r="J32" s="228"/>
      <c r="K32" s="229">
        <f t="shared" si="6"/>
        <v>0</v>
      </c>
      <c r="L32" s="229"/>
      <c r="M32" s="229"/>
      <c r="N32" s="229"/>
      <c r="O32" s="229"/>
      <c r="P32" s="229"/>
      <c r="Q32" s="212"/>
      <c r="R32" s="212"/>
      <c r="S32" s="213"/>
      <c r="T32" s="213"/>
      <c r="U32" s="213"/>
      <c r="V32" s="213"/>
      <c r="W32" s="213"/>
      <c r="X32" s="213"/>
      <c r="Y32" s="213"/>
      <c r="Z32" s="213"/>
    </row>
    <row r="33" spans="1:26" ht="13.5" hidden="1" customHeight="1">
      <c r="A33" s="223"/>
      <c r="B33" s="223"/>
      <c r="C33" s="233"/>
      <c r="D33" s="122"/>
      <c r="E33" s="122"/>
      <c r="F33" s="122"/>
      <c r="G33" s="123"/>
      <c r="H33" s="227"/>
      <c r="I33" s="227">
        <f t="shared" si="5"/>
        <v>0</v>
      </c>
      <c r="J33" s="228"/>
      <c r="K33" s="229">
        <f t="shared" si="6"/>
        <v>0</v>
      </c>
      <c r="L33" s="229"/>
      <c r="M33" s="229"/>
      <c r="N33" s="229"/>
      <c r="O33" s="229"/>
      <c r="P33" s="229"/>
      <c r="Q33" s="212"/>
      <c r="R33" s="212"/>
      <c r="S33" s="213"/>
      <c r="T33" s="213"/>
      <c r="U33" s="213"/>
      <c r="V33" s="213"/>
      <c r="W33" s="213"/>
      <c r="X33" s="213"/>
      <c r="Y33" s="213"/>
      <c r="Z33" s="213"/>
    </row>
    <row r="34" spans="1:26" ht="13.5" hidden="1" customHeight="1">
      <c r="A34" s="223"/>
      <c r="B34" s="223"/>
      <c r="C34" s="232"/>
      <c r="D34" s="232"/>
      <c r="E34" s="232"/>
      <c r="F34" s="232"/>
      <c r="G34" s="232"/>
      <c r="H34" s="227"/>
      <c r="I34" s="227">
        <f t="shared" si="5"/>
        <v>0</v>
      </c>
      <c r="J34" s="228"/>
      <c r="K34" s="229">
        <f t="shared" si="6"/>
        <v>0</v>
      </c>
      <c r="L34" s="229"/>
      <c r="M34" s="229"/>
      <c r="N34" s="229"/>
      <c r="O34" s="229"/>
      <c r="P34" s="229"/>
      <c r="Q34" s="212"/>
      <c r="R34" s="212"/>
      <c r="S34" s="213"/>
      <c r="T34" s="213"/>
      <c r="U34" s="213"/>
      <c r="V34" s="213"/>
      <c r="W34" s="213"/>
      <c r="X34" s="213"/>
      <c r="Y34" s="213"/>
      <c r="Z34" s="213"/>
    </row>
    <row r="35" spans="1:26" ht="13.5" hidden="1" customHeight="1">
      <c r="A35" s="223"/>
      <c r="B35" s="223"/>
      <c r="C35" s="232"/>
      <c r="D35" s="232"/>
      <c r="E35" s="232"/>
      <c r="F35" s="232"/>
      <c r="G35" s="232"/>
      <c r="H35" s="227"/>
      <c r="I35" s="227">
        <f t="shared" si="5"/>
        <v>0</v>
      </c>
      <c r="J35" s="228"/>
      <c r="K35" s="229">
        <f t="shared" si="6"/>
        <v>0</v>
      </c>
      <c r="L35" s="229"/>
      <c r="M35" s="229"/>
      <c r="N35" s="229"/>
      <c r="O35" s="229"/>
      <c r="P35" s="229"/>
      <c r="Q35" s="212"/>
      <c r="R35" s="212"/>
      <c r="S35" s="213"/>
      <c r="T35" s="213"/>
      <c r="U35" s="213"/>
      <c r="V35" s="213"/>
      <c r="W35" s="213"/>
      <c r="X35" s="213"/>
      <c r="Y35" s="213"/>
      <c r="Z35" s="213"/>
    </row>
    <row r="36" spans="1:26" ht="13.5" hidden="1" customHeight="1">
      <c r="A36" s="223"/>
      <c r="B36" s="223"/>
      <c r="C36" s="233"/>
      <c r="D36" s="122"/>
      <c r="E36" s="122"/>
      <c r="F36" s="122"/>
      <c r="G36" s="123"/>
      <c r="H36" s="227"/>
      <c r="I36" s="227">
        <f t="shared" si="5"/>
        <v>0</v>
      </c>
      <c r="J36" s="228"/>
      <c r="K36" s="229">
        <f t="shared" si="6"/>
        <v>0</v>
      </c>
      <c r="L36" s="229"/>
      <c r="M36" s="229"/>
      <c r="N36" s="229"/>
      <c r="O36" s="229"/>
      <c r="P36" s="229"/>
      <c r="Q36" s="212"/>
      <c r="R36" s="212"/>
      <c r="S36" s="213"/>
      <c r="T36" s="213"/>
      <c r="U36" s="213"/>
      <c r="V36" s="213"/>
      <c r="W36" s="213"/>
      <c r="X36" s="213"/>
      <c r="Y36" s="213"/>
      <c r="Z36" s="213"/>
    </row>
    <row r="37" spans="1:26" ht="13.5" hidden="1" customHeight="1">
      <c r="A37" s="234"/>
      <c r="B37" s="223"/>
      <c r="C37" s="233"/>
      <c r="D37" s="122"/>
      <c r="E37" s="122"/>
      <c r="F37" s="122"/>
      <c r="G37" s="123"/>
      <c r="H37" s="227"/>
      <c r="I37" s="227">
        <f t="shared" si="5"/>
        <v>0</v>
      </c>
      <c r="J37" s="228"/>
      <c r="K37" s="229">
        <f t="shared" si="6"/>
        <v>0</v>
      </c>
      <c r="L37" s="229"/>
      <c r="M37" s="229"/>
      <c r="N37" s="229"/>
      <c r="O37" s="229"/>
      <c r="P37" s="229"/>
      <c r="Q37" s="212"/>
      <c r="R37" s="212"/>
      <c r="S37" s="213"/>
      <c r="T37" s="213"/>
      <c r="U37" s="213"/>
      <c r="V37" s="213"/>
      <c r="W37" s="213"/>
      <c r="X37" s="213"/>
      <c r="Y37" s="213"/>
      <c r="Z37" s="213"/>
    </row>
    <row r="38" spans="1:26" ht="13.5" hidden="1" customHeight="1">
      <c r="A38" s="234"/>
      <c r="B38" s="234"/>
      <c r="C38" s="234"/>
      <c r="D38" s="234"/>
      <c r="E38" s="234"/>
      <c r="F38" s="234"/>
      <c r="G38" s="234"/>
      <c r="H38" s="235"/>
      <c r="I38" s="227">
        <f t="shared" si="5"/>
        <v>0</v>
      </c>
      <c r="J38" s="236"/>
      <c r="K38" s="229">
        <f t="shared" si="6"/>
        <v>0</v>
      </c>
      <c r="L38" s="229"/>
      <c r="M38" s="229"/>
      <c r="N38" s="229"/>
      <c r="O38" s="229"/>
      <c r="P38" s="229"/>
      <c r="Q38" s="212"/>
      <c r="R38" s="212"/>
      <c r="S38" s="213"/>
      <c r="T38" s="213"/>
      <c r="U38" s="213"/>
      <c r="V38" s="213"/>
      <c r="W38" s="213"/>
      <c r="X38" s="213"/>
      <c r="Y38" s="213"/>
      <c r="Z38" s="213"/>
    </row>
    <row r="39" spans="1:26" ht="13.5" customHeight="1">
      <c r="A39" s="237" t="s">
        <v>37</v>
      </c>
      <c r="B39" s="128"/>
      <c r="C39" s="128"/>
      <c r="D39" s="128"/>
      <c r="E39" s="128"/>
      <c r="F39" s="128"/>
      <c r="G39" s="128"/>
      <c r="H39" s="120"/>
      <c r="I39" s="238">
        <f t="shared" ref="I39:P39" si="7">SUM(I6:I38)</f>
        <v>12.45922</v>
      </c>
      <c r="J39" s="239">
        <f t="shared" si="7"/>
        <v>3487.9900000000002</v>
      </c>
      <c r="K39" s="239">
        <f t="shared" si="7"/>
        <v>3891.0362</v>
      </c>
      <c r="L39" s="239">
        <f t="shared" si="7"/>
        <v>1193.0999999999999</v>
      </c>
      <c r="M39" s="239">
        <f t="shared" si="7"/>
        <v>264.08000000000004</v>
      </c>
      <c r="N39" s="239">
        <f t="shared" si="7"/>
        <v>366.56</v>
      </c>
      <c r="O39" s="239">
        <f t="shared" si="7"/>
        <v>26</v>
      </c>
      <c r="P39" s="239">
        <f t="shared" si="7"/>
        <v>61.29</v>
      </c>
      <c r="Q39" s="212"/>
      <c r="R39" s="212"/>
      <c r="S39" s="213"/>
      <c r="T39" s="213"/>
      <c r="U39" s="213"/>
      <c r="V39" s="213"/>
      <c r="W39" s="213"/>
      <c r="X39" s="213"/>
      <c r="Y39" s="213"/>
      <c r="Z39" s="213"/>
    </row>
    <row r="40" spans="1:26" ht="12" customHeight="1">
      <c r="A40" s="240" t="s">
        <v>38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12"/>
      <c r="R40" s="212"/>
      <c r="S40" s="213"/>
      <c r="T40" s="213"/>
      <c r="U40" s="213"/>
      <c r="V40" s="213"/>
      <c r="W40" s="213"/>
      <c r="X40" s="213"/>
      <c r="Y40" s="213"/>
      <c r="Z40" s="213"/>
    </row>
    <row r="41" spans="1:26" ht="12" customHeight="1">
      <c r="A41" s="242" t="s">
        <v>39</v>
      </c>
      <c r="B41" s="243" t="s">
        <v>81</v>
      </c>
      <c r="C41" s="244"/>
      <c r="D41" s="243" t="s">
        <v>41</v>
      </c>
      <c r="E41" s="244"/>
      <c r="F41" s="242" t="s">
        <v>42</v>
      </c>
      <c r="G41" s="242" t="s">
        <v>43</v>
      </c>
      <c r="H41" s="243" t="s">
        <v>44</v>
      </c>
      <c r="I41" s="244"/>
      <c r="J41" s="244"/>
      <c r="K41" s="244"/>
      <c r="L41" s="244"/>
      <c r="M41" s="244"/>
      <c r="N41" s="244"/>
      <c r="O41" s="244"/>
      <c r="P41" s="244"/>
      <c r="Q41" s="212"/>
      <c r="R41" s="212"/>
      <c r="S41" s="213"/>
      <c r="T41" s="213"/>
      <c r="U41" s="213"/>
      <c r="V41" s="213"/>
      <c r="W41" s="213"/>
      <c r="X41" s="213"/>
      <c r="Y41" s="213"/>
      <c r="Z41" s="213"/>
    </row>
    <row r="42" spans="1:26" ht="63.6" customHeight="1">
      <c r="A42" s="245">
        <v>1</v>
      </c>
      <c r="B42" s="246" t="s">
        <v>110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8"/>
      <c r="Q42" s="212"/>
      <c r="R42" s="212"/>
      <c r="S42" s="213"/>
      <c r="T42" s="213"/>
      <c r="U42" s="213"/>
      <c r="V42" s="213"/>
      <c r="W42" s="213"/>
      <c r="X42" s="213"/>
      <c r="Y42" s="213"/>
      <c r="Z42" s="213"/>
    </row>
    <row r="43" spans="1:26" ht="153.6" customHeight="1">
      <c r="A43" s="249">
        <v>2</v>
      </c>
      <c r="B43" s="250" t="s">
        <v>111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2"/>
      <c r="Q43" s="212"/>
      <c r="R43" s="212"/>
      <c r="S43" s="213"/>
      <c r="T43" s="213"/>
      <c r="U43" s="213"/>
      <c r="V43" s="213"/>
      <c r="W43" s="213"/>
      <c r="X43" s="213"/>
      <c r="Y43" s="213"/>
      <c r="Z43" s="213"/>
    </row>
    <row r="44" spans="1:26" ht="12.75" customHeight="1">
      <c r="A44" s="253">
        <v>3</v>
      </c>
      <c r="B44" s="250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2"/>
      <c r="Q44" s="212"/>
      <c r="R44" s="212"/>
      <c r="S44" s="213"/>
      <c r="T44" s="213"/>
      <c r="U44" s="213"/>
      <c r="V44" s="213"/>
      <c r="W44" s="213"/>
      <c r="X44" s="213"/>
      <c r="Y44" s="213"/>
      <c r="Z44" s="213"/>
    </row>
    <row r="45" spans="1:26" ht="144.6" customHeight="1">
      <c r="A45" s="249">
        <v>4</v>
      </c>
      <c r="B45" s="254" t="s">
        <v>112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2"/>
      <c r="Q45" s="212"/>
      <c r="R45" s="212"/>
      <c r="S45" s="213"/>
      <c r="T45" s="213"/>
      <c r="U45" s="213"/>
      <c r="V45" s="213"/>
      <c r="W45" s="213"/>
      <c r="X45" s="213"/>
      <c r="Y45" s="213"/>
      <c r="Z45" s="213"/>
    </row>
    <row r="46" spans="1:26" ht="12" customHeight="1">
      <c r="A46" s="255" t="s">
        <v>46</v>
      </c>
      <c r="B46" s="137"/>
      <c r="C46" s="256">
        <f>SUM(I6:I38)</f>
        <v>12.45922</v>
      </c>
      <c r="D46" s="257" t="s">
        <v>47</v>
      </c>
      <c r="E46" s="136"/>
      <c r="F46" s="136"/>
      <c r="G46" s="137"/>
      <c r="H46" s="258" t="s">
        <v>48</v>
      </c>
      <c r="I46" s="136"/>
      <c r="J46" s="136"/>
      <c r="K46" s="136"/>
      <c r="L46" s="136"/>
      <c r="M46" s="136"/>
      <c r="N46" s="136"/>
      <c r="O46" s="136"/>
      <c r="P46" s="176"/>
      <c r="Q46" s="212"/>
      <c r="R46" s="212"/>
      <c r="S46" s="213"/>
      <c r="T46" s="213"/>
      <c r="U46" s="213"/>
      <c r="V46" s="213"/>
      <c r="W46" s="213"/>
      <c r="X46" s="213"/>
      <c r="Y46" s="213"/>
      <c r="Z46" s="213"/>
    </row>
    <row r="47" spans="1:26" ht="12" customHeight="1">
      <c r="A47" s="259" t="s">
        <v>49</v>
      </c>
      <c r="B47" s="123"/>
      <c r="C47" s="260">
        <f>(C46/J2)</f>
        <v>1.245922</v>
      </c>
      <c r="D47" s="261"/>
      <c r="E47" s="116"/>
      <c r="F47" s="116"/>
      <c r="G47" s="117"/>
      <c r="H47" s="262"/>
      <c r="I47" s="116"/>
      <c r="J47" s="116"/>
      <c r="K47" s="116"/>
      <c r="L47" s="116"/>
      <c r="M47" s="116"/>
      <c r="N47" s="116"/>
      <c r="O47" s="116"/>
      <c r="P47" s="170"/>
      <c r="Q47" s="212"/>
      <c r="R47" s="212"/>
      <c r="S47" s="213"/>
      <c r="T47" s="213"/>
      <c r="U47" s="213"/>
      <c r="V47" s="213"/>
      <c r="W47" s="213"/>
      <c r="X47" s="213"/>
      <c r="Y47" s="213"/>
      <c r="Z47" s="213"/>
    </row>
    <row r="48" spans="1:26" ht="12" customHeight="1" thickBot="1">
      <c r="A48" s="259" t="s">
        <v>50</v>
      </c>
      <c r="B48" s="123"/>
      <c r="C48" s="263">
        <v>3</v>
      </c>
      <c r="D48" s="261"/>
      <c r="E48" s="116"/>
      <c r="F48" s="116"/>
      <c r="G48" s="117"/>
      <c r="H48" s="127"/>
      <c r="I48" s="128"/>
      <c r="J48" s="128"/>
      <c r="K48" s="128"/>
      <c r="L48" s="128"/>
      <c r="M48" s="128"/>
      <c r="N48" s="128"/>
      <c r="O48" s="128"/>
      <c r="P48" s="134"/>
      <c r="Q48" s="212"/>
      <c r="R48" s="212"/>
      <c r="S48" s="213"/>
      <c r="T48" s="213"/>
      <c r="U48" s="213"/>
      <c r="V48" s="213"/>
      <c r="W48" s="213"/>
      <c r="X48" s="213"/>
      <c r="Y48" s="213"/>
      <c r="Z48" s="213"/>
    </row>
    <row r="49" spans="1:26" ht="12" customHeight="1">
      <c r="A49" s="259" t="s">
        <v>51</v>
      </c>
      <c r="B49" s="123"/>
      <c r="C49" s="264">
        <f>C47*C48</f>
        <v>3.7377659999999997</v>
      </c>
      <c r="D49" s="265" t="s">
        <v>52</v>
      </c>
      <c r="E49" s="114"/>
      <c r="F49" s="266" t="s">
        <v>53</v>
      </c>
      <c r="G49" s="267">
        <f>SUM(K6:K30)</f>
        <v>3889.8571999999999</v>
      </c>
      <c r="H49" s="127"/>
      <c r="I49" s="128"/>
      <c r="J49" s="128"/>
      <c r="K49" s="128"/>
      <c r="L49" s="128"/>
      <c r="M49" s="128"/>
      <c r="N49" s="128"/>
      <c r="O49" s="128"/>
      <c r="P49" s="134"/>
      <c r="Q49" s="212"/>
      <c r="R49" s="212"/>
      <c r="S49" s="213"/>
      <c r="T49" s="213"/>
      <c r="U49" s="213"/>
      <c r="V49" s="213"/>
      <c r="W49" s="213"/>
      <c r="X49" s="213"/>
      <c r="Y49" s="213"/>
      <c r="Z49" s="213"/>
    </row>
    <row r="50" spans="1:26" ht="12" customHeight="1">
      <c r="A50" s="259" t="s">
        <v>54</v>
      </c>
      <c r="B50" s="123"/>
      <c r="C50" s="263">
        <f>(C47/C49)*100</f>
        <v>33.333333333333336</v>
      </c>
      <c r="D50" s="268">
        <f>C47/D52</f>
        <v>0.27687155555555554</v>
      </c>
      <c r="E50" s="189"/>
      <c r="F50" s="269" t="s">
        <v>55</v>
      </c>
      <c r="G50" s="217">
        <f>G49/J2</f>
        <v>388.98572000000001</v>
      </c>
      <c r="H50" s="127"/>
      <c r="I50" s="128"/>
      <c r="J50" s="128"/>
      <c r="K50" s="128"/>
      <c r="L50" s="128"/>
      <c r="M50" s="128"/>
      <c r="N50" s="128"/>
      <c r="O50" s="128"/>
      <c r="P50" s="134"/>
      <c r="Q50" s="212"/>
      <c r="R50" s="212"/>
      <c r="S50" s="213"/>
      <c r="T50" s="213"/>
      <c r="U50" s="213"/>
      <c r="V50" s="213"/>
      <c r="W50" s="213"/>
      <c r="X50" s="213"/>
      <c r="Y50" s="213"/>
      <c r="Z50" s="213"/>
    </row>
    <row r="51" spans="1:26" ht="12" customHeight="1">
      <c r="A51" s="259" t="s">
        <v>56</v>
      </c>
      <c r="B51" s="123"/>
      <c r="C51" s="260">
        <f>C49*0.13</f>
        <v>0.48590957999999995</v>
      </c>
      <c r="D51" s="270" t="s">
        <v>57</v>
      </c>
      <c r="E51" s="189"/>
      <c r="F51" s="271"/>
      <c r="G51" s="272"/>
      <c r="H51" s="127"/>
      <c r="I51" s="128"/>
      <c r="J51" s="128"/>
      <c r="K51" s="128"/>
      <c r="L51" s="128"/>
      <c r="M51" s="128"/>
      <c r="N51" s="128"/>
      <c r="O51" s="128"/>
      <c r="P51" s="134"/>
      <c r="Q51" s="212"/>
      <c r="R51" s="212"/>
      <c r="S51" s="213"/>
      <c r="T51" s="213"/>
      <c r="U51" s="213"/>
      <c r="V51" s="213"/>
      <c r="W51" s="213"/>
      <c r="X51" s="213"/>
      <c r="Y51" s="213"/>
      <c r="Z51" s="213"/>
    </row>
    <row r="52" spans="1:26" ht="12" customHeight="1" thickBot="1">
      <c r="A52" s="273" t="s">
        <v>58</v>
      </c>
      <c r="B52" s="196"/>
      <c r="C52" s="274">
        <f>C49+C51</f>
        <v>4.2236755800000001</v>
      </c>
      <c r="D52" s="275">
        <v>4.5</v>
      </c>
      <c r="E52" s="199"/>
      <c r="F52" s="271"/>
      <c r="G52" s="272"/>
      <c r="H52" s="127"/>
      <c r="I52" s="128"/>
      <c r="J52" s="128"/>
      <c r="K52" s="128"/>
      <c r="L52" s="128"/>
      <c r="M52" s="128"/>
      <c r="N52" s="128"/>
      <c r="O52" s="128"/>
      <c r="P52" s="134"/>
      <c r="Q52" s="212"/>
      <c r="R52" s="212"/>
      <c r="S52" s="213"/>
      <c r="T52" s="213"/>
      <c r="U52" s="213"/>
      <c r="V52" s="213"/>
      <c r="W52" s="213"/>
      <c r="X52" s="213"/>
      <c r="Y52" s="213"/>
      <c r="Z52" s="213"/>
    </row>
    <row r="53" spans="1:26" ht="12" customHeight="1">
      <c r="A53" s="255"/>
      <c r="B53" s="137"/>
      <c r="C53" s="276"/>
      <c r="D53" s="277"/>
      <c r="E53" s="128"/>
      <c r="F53" s="128"/>
      <c r="G53" s="120"/>
      <c r="H53" s="127"/>
      <c r="I53" s="128"/>
      <c r="J53" s="128"/>
      <c r="K53" s="128"/>
      <c r="L53" s="128"/>
      <c r="M53" s="128"/>
      <c r="N53" s="128"/>
      <c r="O53" s="128"/>
      <c r="P53" s="134"/>
      <c r="Q53" s="212"/>
      <c r="R53" s="212"/>
      <c r="S53" s="213"/>
      <c r="T53" s="213"/>
      <c r="U53" s="213"/>
      <c r="V53" s="213"/>
      <c r="W53" s="213"/>
      <c r="X53" s="213"/>
      <c r="Y53" s="213"/>
      <c r="Z53" s="213"/>
    </row>
    <row r="54" spans="1:26" ht="42" customHeight="1" thickBot="1">
      <c r="A54" s="273" t="s">
        <v>59</v>
      </c>
      <c r="B54" s="196"/>
      <c r="C54" s="278"/>
      <c r="D54" s="205"/>
      <c r="E54" s="205"/>
      <c r="F54" s="205"/>
      <c r="G54" s="205"/>
      <c r="H54" s="206"/>
      <c r="I54" s="207"/>
      <c r="J54" s="207"/>
      <c r="K54" s="207"/>
      <c r="L54" s="207"/>
      <c r="M54" s="207"/>
      <c r="N54" s="207"/>
      <c r="O54" s="207"/>
      <c r="P54" s="208"/>
      <c r="Q54" s="212"/>
      <c r="R54" s="212"/>
      <c r="S54" s="213"/>
      <c r="T54" s="213"/>
      <c r="U54" s="213"/>
      <c r="V54" s="213"/>
      <c r="W54" s="213"/>
      <c r="X54" s="213"/>
      <c r="Y54" s="213"/>
      <c r="Z54" s="213"/>
    </row>
    <row r="55" spans="1:26" ht="12" customHeight="1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3"/>
      <c r="T55" s="213"/>
      <c r="U55" s="213"/>
      <c r="V55" s="213"/>
      <c r="W55" s="213"/>
      <c r="X55" s="213"/>
      <c r="Y55" s="213"/>
      <c r="Z55" s="213"/>
    </row>
    <row r="56" spans="1:26" ht="15.75" customHeight="1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3"/>
      <c r="T56" s="213"/>
      <c r="U56" s="213"/>
      <c r="V56" s="213"/>
      <c r="W56" s="213"/>
      <c r="X56" s="213"/>
      <c r="Y56" s="213"/>
      <c r="Z56" s="213"/>
    </row>
    <row r="57" spans="1:26" ht="15.75" customHeight="1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3"/>
      <c r="T57" s="213"/>
      <c r="U57" s="213"/>
      <c r="V57" s="213"/>
      <c r="W57" s="213"/>
      <c r="X57" s="213"/>
      <c r="Y57" s="213"/>
      <c r="Z57" s="213"/>
    </row>
    <row r="58" spans="1:26" ht="15.75" customHeight="1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3"/>
      <c r="T58" s="213"/>
      <c r="U58" s="213"/>
      <c r="V58" s="213"/>
      <c r="W58" s="213"/>
      <c r="X58" s="213"/>
      <c r="Y58" s="213"/>
      <c r="Z58" s="213"/>
    </row>
    <row r="59" spans="1:26" ht="15.75" customHeight="1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3"/>
      <c r="T59" s="213"/>
      <c r="U59" s="213"/>
      <c r="V59" s="213"/>
      <c r="W59" s="213"/>
      <c r="X59" s="213"/>
      <c r="Y59" s="213"/>
      <c r="Z59" s="213"/>
    </row>
    <row r="60" spans="1:26" ht="15.75" customHeight="1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3"/>
      <c r="T60" s="213"/>
      <c r="U60" s="213"/>
      <c r="V60" s="213"/>
      <c r="W60" s="213"/>
      <c r="X60" s="213"/>
      <c r="Y60" s="213"/>
      <c r="Z60" s="213"/>
    </row>
    <row r="61" spans="1:26" ht="15.75" customHeight="1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3"/>
      <c r="T61" s="213"/>
      <c r="U61" s="213"/>
      <c r="V61" s="213"/>
      <c r="W61" s="213"/>
      <c r="X61" s="213"/>
      <c r="Y61" s="213"/>
      <c r="Z61" s="213"/>
    </row>
    <row r="62" spans="1:26" ht="15.75" customHeight="1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3"/>
      <c r="T62" s="213"/>
      <c r="U62" s="213"/>
      <c r="V62" s="213"/>
      <c r="W62" s="213"/>
      <c r="X62" s="213"/>
      <c r="Y62" s="213"/>
      <c r="Z62" s="213"/>
    </row>
    <row r="63" spans="1:26" ht="15.7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3"/>
      <c r="T63" s="213"/>
      <c r="U63" s="213"/>
      <c r="V63" s="213"/>
      <c r="W63" s="213"/>
      <c r="X63" s="213"/>
      <c r="Y63" s="213"/>
      <c r="Z63" s="213"/>
    </row>
    <row r="64" spans="1:26" ht="15.7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3"/>
      <c r="U64" s="213"/>
      <c r="V64" s="213"/>
      <c r="W64" s="213"/>
      <c r="X64" s="213"/>
      <c r="Y64" s="213"/>
      <c r="Z64" s="213"/>
    </row>
    <row r="65" spans="1:26" ht="15.7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3"/>
      <c r="T65" s="213"/>
      <c r="U65" s="213"/>
      <c r="V65" s="213"/>
      <c r="W65" s="213"/>
      <c r="X65" s="213"/>
      <c r="Y65" s="213"/>
      <c r="Z65" s="213"/>
    </row>
    <row r="66" spans="1:26" ht="15.7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3"/>
      <c r="T66" s="213"/>
      <c r="U66" s="213"/>
      <c r="V66" s="213"/>
      <c r="W66" s="213"/>
      <c r="X66" s="213"/>
      <c r="Y66" s="213"/>
      <c r="Z66" s="213"/>
    </row>
    <row r="67" spans="1:26" ht="15.7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3"/>
      <c r="T67" s="213"/>
      <c r="U67" s="213"/>
      <c r="V67" s="213"/>
      <c r="W67" s="213"/>
      <c r="X67" s="213"/>
      <c r="Y67" s="213"/>
      <c r="Z67" s="213"/>
    </row>
    <row r="68" spans="1:26" ht="15.7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3"/>
      <c r="T68" s="213"/>
      <c r="U68" s="213"/>
      <c r="V68" s="213"/>
      <c r="W68" s="213"/>
      <c r="X68" s="213"/>
      <c r="Y68" s="213"/>
      <c r="Z68" s="213"/>
    </row>
    <row r="69" spans="1:26" ht="15.7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3"/>
      <c r="T69" s="213"/>
      <c r="U69" s="213"/>
      <c r="V69" s="213"/>
      <c r="W69" s="213"/>
      <c r="X69" s="213"/>
      <c r="Y69" s="213"/>
      <c r="Z69" s="213"/>
    </row>
    <row r="70" spans="1:26" ht="15.7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3"/>
      <c r="T70" s="213"/>
      <c r="U70" s="213"/>
      <c r="V70" s="213"/>
      <c r="W70" s="213"/>
      <c r="X70" s="213"/>
      <c r="Y70" s="213"/>
      <c r="Z70" s="213"/>
    </row>
    <row r="71" spans="1:26" ht="15.7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3"/>
      <c r="T71" s="213"/>
      <c r="U71" s="213"/>
      <c r="V71" s="213"/>
      <c r="W71" s="213"/>
      <c r="X71" s="213"/>
      <c r="Y71" s="213"/>
      <c r="Z71" s="213"/>
    </row>
    <row r="72" spans="1:26" ht="15.7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3"/>
      <c r="T72" s="213"/>
      <c r="U72" s="213"/>
      <c r="V72" s="213"/>
      <c r="W72" s="213"/>
      <c r="X72" s="213"/>
      <c r="Y72" s="213"/>
      <c r="Z72" s="213"/>
    </row>
    <row r="73" spans="1:26" ht="15.7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3"/>
      <c r="T73" s="213"/>
      <c r="U73" s="213"/>
      <c r="V73" s="213"/>
      <c r="W73" s="213"/>
      <c r="X73" s="213"/>
      <c r="Y73" s="213"/>
      <c r="Z73" s="213"/>
    </row>
    <row r="74" spans="1:26" ht="15.7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3"/>
      <c r="T74" s="213"/>
      <c r="U74" s="213"/>
      <c r="V74" s="213"/>
      <c r="W74" s="213"/>
      <c r="X74" s="213"/>
      <c r="Y74" s="213"/>
      <c r="Z74" s="213"/>
    </row>
    <row r="75" spans="1:26" ht="15.7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3"/>
      <c r="T75" s="213"/>
      <c r="U75" s="213"/>
      <c r="V75" s="213"/>
      <c r="W75" s="213"/>
      <c r="X75" s="213"/>
      <c r="Y75" s="213"/>
      <c r="Z75" s="213"/>
    </row>
    <row r="76" spans="1:26" ht="15.7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3"/>
      <c r="T76" s="213"/>
      <c r="U76" s="213"/>
      <c r="V76" s="213"/>
      <c r="W76" s="213"/>
      <c r="X76" s="213"/>
      <c r="Y76" s="213"/>
      <c r="Z76" s="213"/>
    </row>
    <row r="77" spans="1:26" ht="15.7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5.7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5.7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5.7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5.7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5.7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5.7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5.7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5.7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5.7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5.7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5.7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5.7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5.7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5.7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5.7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5.7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5.7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5.7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5.7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5.7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5.7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5.7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5.7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5.7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5.7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5.7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5.7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5.7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5.7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5.7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5.7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5.7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5.7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5.7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5.7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5.7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5.7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5.7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5.7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5.7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5.7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5.7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5.7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5.7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5.7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5.7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5.7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5.7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5.7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5.7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5.7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5.7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5.7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5.7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5.7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5.7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5.7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5.7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5.7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5.7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5.7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5.7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5.7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5.7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5.7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5.7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5.7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5.7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5.7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5.7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5.7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5.7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5.7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5.7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5.7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5.7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5.7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5.7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5.7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5.7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5.7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5.7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5.7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5.7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5.7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5.7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5.7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5.7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5.7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5.7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5.7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5.7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5.7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5.7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5.7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5.7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5.7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5.7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5.7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5.7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5.7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5.7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5.7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5.7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5.7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5.7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5.7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5.7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5.7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5.7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5.7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5.7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5.7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5.7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5.7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5.7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5.7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5.7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5.7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5.7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5.7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5.7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5.7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5.7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5.7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5.7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5.7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5.7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5.7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5.7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5.7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5.7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5.7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5.7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5.7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5.7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5.7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5.7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5.7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5.7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5.7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5.7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5.7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5.7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5.7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</row>
    <row r="223" spans="1:26" ht="15.75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</row>
    <row r="224" spans="1:26" ht="15.75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</row>
    <row r="225" spans="1:26" ht="15.75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</row>
    <row r="226" spans="1:26" ht="15.75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</row>
    <row r="227" spans="1:26" ht="15.75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</row>
    <row r="228" spans="1:26" ht="15.75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</row>
    <row r="229" spans="1:26" ht="15.75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15.75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15.75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15.75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</row>
    <row r="233" spans="1:26" ht="15.75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</row>
    <row r="234" spans="1:26" ht="15.75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</row>
    <row r="235" spans="1:26" ht="15.75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</row>
    <row r="236" spans="1:26" ht="15.75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</row>
    <row r="237" spans="1:26" ht="15.75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</row>
    <row r="238" spans="1:26" ht="15.75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</row>
    <row r="239" spans="1:26" ht="15.75" customHeight="1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</row>
    <row r="240" spans="1:26" ht="15.75" customHeight="1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</row>
    <row r="241" spans="1:26" ht="15.75" customHeight="1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</row>
    <row r="242" spans="1:26" ht="15.75" customHeight="1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</row>
    <row r="243" spans="1:26" ht="15.75" customHeight="1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</row>
    <row r="244" spans="1:26" ht="15.75" customHeight="1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</row>
    <row r="245" spans="1:26" ht="15.75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</row>
    <row r="246" spans="1:26" ht="15.75" customHeight="1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</row>
    <row r="247" spans="1:26" ht="15.75" customHeight="1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15.75" customHeight="1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15.75" customHeight="1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15.75" customHeight="1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15.75" customHeight="1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15.75" customHeight="1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15.75" customHeight="1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15.75" customHeight="1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15.75" customHeight="1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15.75" customHeight="1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15.75" customHeight="1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15.75" customHeight="1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15.75" customHeight="1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15.75" customHeight="1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15.75" customHeight="1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15.75" customHeight="1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15.75" customHeight="1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15.75" customHeight="1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15.75" customHeight="1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15.75" customHeight="1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15.75" customHeight="1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15.75" customHeight="1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15.75" customHeight="1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15.75" customHeight="1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15.75" customHeight="1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15.75" customHeight="1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15.75" customHeight="1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15.75" customHeight="1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15.75" customHeight="1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15.75" customHeight="1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15.75" customHeight="1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15.75" customHeight="1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15.75" customHeight="1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15.75" customHeight="1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15.75" customHeight="1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15.75" customHeight="1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15.75" customHeight="1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15.75" customHeight="1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15.75" customHeight="1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15.75" customHeight="1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15.75" customHeight="1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15.75" customHeight="1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15.75" customHeight="1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15.75" customHeight="1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15.75" customHeight="1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15.75" customHeight="1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15.75" customHeight="1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15.75" customHeight="1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15.75" customHeight="1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15.75" customHeight="1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15.75" customHeight="1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15.75" customHeight="1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15.75" customHeight="1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15.75" customHeight="1">
      <c r="A300" s="213"/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15.75" customHeight="1">
      <c r="A301" s="213"/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15.75" customHeight="1">
      <c r="A302" s="213"/>
      <c r="B302" s="213"/>
      <c r="C302" s="213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15.75" customHeight="1">
      <c r="A303" s="213"/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15.75" customHeight="1">
      <c r="A304" s="213"/>
      <c r="B304" s="213"/>
      <c r="C304" s="213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15.75" customHeight="1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15.75" customHeight="1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15.75" customHeight="1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15.75" customHeight="1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15.75" customHeight="1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15.75" customHeight="1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15.75" customHeight="1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15.75" customHeight="1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15.75" customHeight="1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15.75" customHeight="1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15.75" customHeight="1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15.75" customHeight="1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15.75" customHeight="1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15.75" customHeight="1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15.75" customHeight="1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15.75" customHeight="1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15.75" customHeight="1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15.75" customHeight="1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15.75" customHeight="1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15.75" customHeight="1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15.75" customHeight="1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15.75" customHeight="1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15.75" customHeight="1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15.75" customHeight="1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15.75" customHeight="1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15.75" customHeight="1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15.75" customHeight="1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15.75" customHeight="1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15.75" customHeight="1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15.75" customHeight="1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15.75" customHeight="1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15.75" customHeight="1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15.75" customHeight="1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15.75" customHeight="1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15.75" customHeight="1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15.75" customHeight="1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15.75" customHeight="1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15.75" customHeight="1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15.75" customHeight="1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15.75" customHeight="1">
      <c r="A344" s="213"/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15.75" customHeight="1">
      <c r="A345" s="213"/>
      <c r="B345" s="213"/>
      <c r="C345" s="213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15.75" customHeight="1">
      <c r="A346" s="213"/>
      <c r="B346" s="213"/>
      <c r="C346" s="213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15.75" customHeight="1">
      <c r="A347" s="213"/>
      <c r="B347" s="213"/>
      <c r="C347" s="213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15.75" customHeight="1">
      <c r="A348" s="213"/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15.75" customHeight="1">
      <c r="A349" s="213"/>
      <c r="B349" s="213"/>
      <c r="C349" s="213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15.75" customHeight="1">
      <c r="A350" s="213"/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15.75" customHeight="1">
      <c r="A351" s="213"/>
      <c r="B351" s="213"/>
      <c r="C351" s="213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15.75" customHeight="1">
      <c r="A352" s="213"/>
      <c r="B352" s="213"/>
      <c r="C352" s="213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15.75" customHeight="1">
      <c r="A353" s="213"/>
      <c r="B353" s="213"/>
      <c r="C353" s="213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15.75" customHeight="1">
      <c r="A354" s="213"/>
      <c r="B354" s="213"/>
      <c r="C354" s="213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15.75" customHeight="1">
      <c r="A355" s="213"/>
      <c r="B355" s="213"/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5.75" customHeight="1">
      <c r="A356" s="213"/>
      <c r="B356" s="213"/>
      <c r="C356" s="213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5.75" customHeight="1">
      <c r="A357" s="213"/>
      <c r="B357" s="213"/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5.75" customHeight="1">
      <c r="A358" s="213"/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15.75" customHeight="1">
      <c r="A359" s="213"/>
      <c r="B359" s="213"/>
      <c r="C359" s="213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15.75" customHeight="1">
      <c r="A360" s="213"/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15.75" customHeight="1">
      <c r="A361" s="213"/>
      <c r="B361" s="213"/>
      <c r="C361" s="213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15.75" customHeight="1">
      <c r="A362" s="213"/>
      <c r="B362" s="213"/>
      <c r="C362" s="213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15.75" customHeight="1">
      <c r="A363" s="213"/>
      <c r="B363" s="213"/>
      <c r="C363" s="213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15.75" customHeight="1">
      <c r="A364" s="213"/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15.75" customHeight="1">
      <c r="A365" s="213"/>
      <c r="B365" s="213"/>
      <c r="C365" s="213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15.75" customHeight="1">
      <c r="A366" s="213"/>
      <c r="B366" s="213"/>
      <c r="C366" s="213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15.75" customHeight="1">
      <c r="A367" s="213"/>
      <c r="B367" s="213"/>
      <c r="C367" s="213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5.75" customHeight="1">
      <c r="A368" s="213"/>
      <c r="B368" s="213"/>
      <c r="C368" s="213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5.75" customHeight="1">
      <c r="A369" s="213"/>
      <c r="B369" s="213"/>
      <c r="C369" s="213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15.75" customHeight="1">
      <c r="A370" s="213"/>
      <c r="B370" s="213"/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15.75" customHeight="1">
      <c r="A371" s="213"/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15.75" customHeight="1">
      <c r="A372" s="213"/>
      <c r="B372" s="213"/>
      <c r="C372" s="213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15.75" customHeight="1">
      <c r="A373" s="213"/>
      <c r="B373" s="213"/>
      <c r="C373" s="213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15.75" customHeight="1">
      <c r="A374" s="213"/>
      <c r="B374" s="213"/>
      <c r="C374" s="213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15.75" customHeight="1">
      <c r="A375" s="213"/>
      <c r="B375" s="213"/>
      <c r="C375" s="213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15.75" customHeight="1">
      <c r="A376" s="213"/>
      <c r="B376" s="213"/>
      <c r="C376" s="213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15.75" customHeight="1">
      <c r="A377" s="213"/>
      <c r="B377" s="213"/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15.75" customHeight="1">
      <c r="A378" s="213"/>
      <c r="B378" s="213"/>
      <c r="C378" s="213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15.75" customHeight="1">
      <c r="A379" s="213"/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15.75" customHeight="1">
      <c r="A380" s="213"/>
      <c r="B380" s="213"/>
      <c r="C380" s="213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15.75" customHeight="1">
      <c r="A381" s="213"/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15.75" customHeight="1">
      <c r="A382" s="213"/>
      <c r="B382" s="213"/>
      <c r="C382" s="213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15.75" customHeight="1">
      <c r="A383" s="213"/>
      <c r="B383" s="213"/>
      <c r="C383" s="213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15.75" customHeight="1">
      <c r="A384" s="213"/>
      <c r="B384" s="213"/>
      <c r="C384" s="213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15.75" customHeight="1">
      <c r="A385" s="213"/>
      <c r="B385" s="213"/>
      <c r="C385" s="213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15.75" customHeight="1">
      <c r="A386" s="213"/>
      <c r="B386" s="213"/>
      <c r="C386" s="213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15.75" customHeight="1">
      <c r="A387" s="213"/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15.75" customHeight="1">
      <c r="A388" s="213"/>
      <c r="B388" s="213"/>
      <c r="C388" s="213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15.75" customHeight="1">
      <c r="A389" s="213"/>
      <c r="B389" s="213"/>
      <c r="C389" s="213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15.75" customHeight="1">
      <c r="A390" s="213"/>
      <c r="B390" s="213"/>
      <c r="C390" s="213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15.75" customHeight="1">
      <c r="A391" s="213"/>
      <c r="B391" s="213"/>
      <c r="C391" s="213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15.75" customHeight="1">
      <c r="A392" s="213"/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15.75" customHeight="1">
      <c r="A393" s="213"/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15.75" customHeight="1">
      <c r="A394" s="213"/>
      <c r="B394" s="213"/>
      <c r="C394" s="213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15.75" customHeight="1">
      <c r="A395" s="213"/>
      <c r="B395" s="213"/>
      <c r="C395" s="213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15.75" customHeight="1">
      <c r="A396" s="213"/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15.75" customHeight="1">
      <c r="A397" s="213"/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15.75" customHeight="1">
      <c r="A398" s="213"/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15.75" customHeight="1">
      <c r="A399" s="213"/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15.75" customHeight="1">
      <c r="A400" s="213"/>
      <c r="B400" s="213"/>
      <c r="C400" s="213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15.75" customHeight="1">
      <c r="A401" s="213"/>
      <c r="B401" s="213"/>
      <c r="C401" s="213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15.75" customHeight="1">
      <c r="A402" s="213"/>
      <c r="B402" s="213"/>
      <c r="C402" s="213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15.75" customHeight="1">
      <c r="A403" s="213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15.75" customHeight="1">
      <c r="A404" s="213"/>
      <c r="B404" s="213"/>
      <c r="C404" s="213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15.75" customHeight="1">
      <c r="A405" s="213"/>
      <c r="B405" s="213"/>
      <c r="C405" s="213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15.75" customHeight="1">
      <c r="A406" s="213"/>
      <c r="B406" s="213"/>
      <c r="C406" s="213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15.75" customHeight="1">
      <c r="A407" s="213"/>
      <c r="B407" s="213"/>
      <c r="C407" s="213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15.75" customHeight="1">
      <c r="A408" s="213"/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15.75" customHeight="1">
      <c r="A409" s="213"/>
      <c r="B409" s="213"/>
      <c r="C409" s="213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15.75" customHeight="1">
      <c r="A410" s="213"/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15.75" customHeight="1">
      <c r="A411" s="213"/>
      <c r="B411" s="213"/>
      <c r="C411" s="213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15.75" customHeight="1">
      <c r="A412" s="213"/>
      <c r="B412" s="213"/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15.75" customHeight="1">
      <c r="A413" s="213"/>
      <c r="B413" s="213"/>
      <c r="C413" s="213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15.75" customHeight="1">
      <c r="A414" s="213"/>
      <c r="B414" s="213"/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15.75" customHeight="1">
      <c r="A415" s="213"/>
      <c r="B415" s="213"/>
      <c r="C415" s="213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15.75" customHeight="1">
      <c r="A416" s="213"/>
      <c r="B416" s="213"/>
      <c r="C416" s="213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15.75" customHeight="1">
      <c r="A417" s="213"/>
      <c r="B417" s="213"/>
      <c r="C417" s="213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15.75" customHeight="1">
      <c r="A418" s="213"/>
      <c r="B418" s="213"/>
      <c r="C418" s="213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15.75" customHeight="1">
      <c r="A419" s="213"/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15.75" customHeight="1">
      <c r="A420" s="213"/>
      <c r="B420" s="213"/>
      <c r="C420" s="213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15.75" customHeight="1">
      <c r="A421" s="213"/>
      <c r="B421" s="213"/>
      <c r="C421" s="213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15.75" customHeight="1">
      <c r="A422" s="213"/>
      <c r="B422" s="213"/>
      <c r="C422" s="213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15.75" customHeight="1">
      <c r="A423" s="213"/>
      <c r="B423" s="213"/>
      <c r="C423" s="213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15.75" customHeight="1">
      <c r="A424" s="213"/>
      <c r="B424" s="213"/>
      <c r="C424" s="213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15.75" customHeight="1">
      <c r="A425" s="213"/>
      <c r="B425" s="213"/>
      <c r="C425" s="213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15.75" customHeight="1">
      <c r="A426" s="213"/>
      <c r="B426" s="213"/>
      <c r="C426" s="213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15.75" customHeight="1">
      <c r="A427" s="213"/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15.75" customHeight="1">
      <c r="A428" s="213"/>
      <c r="B428" s="213"/>
      <c r="C428" s="213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15.75" customHeight="1">
      <c r="A429" s="213"/>
      <c r="B429" s="213"/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15.75" customHeight="1">
      <c r="A430" s="213"/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15.75" customHeight="1">
      <c r="A431" s="213"/>
      <c r="B431" s="213"/>
      <c r="C431" s="213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15.75" customHeight="1">
      <c r="A432" s="213"/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15.75" customHeight="1">
      <c r="A433" s="213"/>
      <c r="B433" s="213"/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15.75" customHeight="1">
      <c r="A434" s="213"/>
      <c r="B434" s="213"/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15.75" customHeight="1">
      <c r="A435" s="213"/>
      <c r="B435" s="213"/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15.75" customHeight="1">
      <c r="A436" s="213"/>
      <c r="B436" s="213"/>
      <c r="C436" s="213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15.75" customHeight="1">
      <c r="A437" s="213"/>
      <c r="B437" s="213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15.75" customHeight="1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15.75" customHeight="1">
      <c r="A439" s="213"/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15.75" customHeight="1">
      <c r="A440" s="213"/>
      <c r="B440" s="213"/>
      <c r="C440" s="213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15.75" customHeight="1">
      <c r="A441" s="213"/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15.75" customHeight="1">
      <c r="A442" s="213"/>
      <c r="B442" s="213"/>
      <c r="C442" s="213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15.75" customHeight="1">
      <c r="A443" s="213"/>
      <c r="B443" s="213"/>
      <c r="C443" s="213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15.75" customHeight="1">
      <c r="A444" s="213"/>
      <c r="B444" s="213"/>
      <c r="C444" s="213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15.75" customHeight="1">
      <c r="A445" s="213"/>
      <c r="B445" s="213"/>
      <c r="C445" s="213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15.75" customHeight="1">
      <c r="A446" s="213"/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15.75" customHeight="1">
      <c r="A447" s="213"/>
      <c r="B447" s="213"/>
      <c r="C447" s="213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5.75" customHeight="1">
      <c r="A448" s="213"/>
      <c r="B448" s="213"/>
      <c r="C448" s="213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5.75" customHeight="1">
      <c r="A449" s="213"/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5.75" customHeight="1">
      <c r="A450" s="213"/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5.75" customHeight="1">
      <c r="A451" s="213"/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5.75" customHeight="1">
      <c r="A452" s="213"/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5.75" customHeight="1">
      <c r="A453" s="213"/>
      <c r="B453" s="213"/>
      <c r="C453" s="213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5.75" customHeight="1">
      <c r="A454" s="213"/>
      <c r="B454" s="213"/>
      <c r="C454" s="213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5.75" customHeight="1">
      <c r="A455" s="213"/>
      <c r="B455" s="213"/>
      <c r="C455" s="213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5.75" customHeight="1">
      <c r="A456" s="213"/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5.75" customHeight="1">
      <c r="A457" s="213"/>
      <c r="B457" s="213"/>
      <c r="C457" s="213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5.75" customHeight="1">
      <c r="A458" s="213"/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5.75" customHeight="1">
      <c r="A459" s="213"/>
      <c r="B459" s="213"/>
      <c r="C459" s="213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5.75" customHeight="1">
      <c r="A460" s="213"/>
      <c r="B460" s="213"/>
      <c r="C460" s="213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5.75" customHeight="1">
      <c r="A461" s="213"/>
      <c r="B461" s="213"/>
      <c r="C461" s="213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5.75" customHeight="1">
      <c r="A462" s="213"/>
      <c r="B462" s="213"/>
      <c r="C462" s="213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5.75" customHeight="1">
      <c r="A463" s="213"/>
      <c r="B463" s="213"/>
      <c r="C463" s="213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5.75" customHeight="1">
      <c r="A464" s="213"/>
      <c r="B464" s="213"/>
      <c r="C464" s="213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5.75" customHeight="1">
      <c r="A465" s="213"/>
      <c r="B465" s="213"/>
      <c r="C465" s="213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5.75" customHeight="1">
      <c r="A466" s="213"/>
      <c r="B466" s="213"/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5.75" customHeight="1">
      <c r="A467" s="213"/>
      <c r="B467" s="213"/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5.75" customHeight="1">
      <c r="A468" s="213"/>
      <c r="B468" s="213"/>
      <c r="C468" s="213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5.75" customHeight="1">
      <c r="A469" s="213"/>
      <c r="B469" s="213"/>
      <c r="C469" s="213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5.75" customHeight="1">
      <c r="A470" s="213"/>
      <c r="B470" s="213"/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5.75" customHeight="1">
      <c r="A471" s="213"/>
      <c r="B471" s="213"/>
      <c r="C471" s="213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5.75" customHeight="1">
      <c r="A472" s="213"/>
      <c r="B472" s="213"/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5.75" customHeight="1">
      <c r="A473" s="213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5.75" customHeight="1">
      <c r="A474" s="213"/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5.75" customHeight="1">
      <c r="A475" s="213"/>
      <c r="B475" s="213"/>
      <c r="C475" s="213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5.75" customHeight="1">
      <c r="A476" s="213"/>
      <c r="B476" s="213"/>
      <c r="C476" s="213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5.75" customHeight="1">
      <c r="A477" s="213"/>
      <c r="B477" s="213"/>
      <c r="C477" s="213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5.75" customHeight="1">
      <c r="A478" s="213"/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5.75" customHeight="1">
      <c r="A479" s="213"/>
      <c r="B479" s="213"/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5.75" customHeight="1">
      <c r="A480" s="213"/>
      <c r="B480" s="213"/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5.75" customHeight="1">
      <c r="A481" s="213"/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5.75" customHeight="1">
      <c r="A482" s="213"/>
      <c r="B482" s="213"/>
      <c r="C482" s="213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5.75" customHeight="1">
      <c r="A483" s="213"/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5.75" customHeight="1">
      <c r="A484" s="213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5.75" customHeight="1">
      <c r="A485" s="213"/>
      <c r="B485" s="213"/>
      <c r="C485" s="213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5.75" customHeight="1">
      <c r="A486" s="213"/>
      <c r="B486" s="213"/>
      <c r="C486" s="213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5.75" customHeight="1">
      <c r="A487" s="213"/>
      <c r="B487" s="213"/>
      <c r="C487" s="213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5.75" customHeight="1">
      <c r="A488" s="213"/>
      <c r="B488" s="213"/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5.75" customHeight="1">
      <c r="A489" s="213"/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5.75" customHeight="1">
      <c r="A490" s="213"/>
      <c r="B490" s="213"/>
      <c r="C490" s="213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5.75" customHeight="1">
      <c r="A491" s="213"/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5.75" customHeight="1">
      <c r="A492" s="213"/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5.75" customHeight="1">
      <c r="A493" s="213"/>
      <c r="B493" s="213"/>
      <c r="C493" s="213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5.75" customHeight="1">
      <c r="A494" s="213"/>
      <c r="B494" s="213"/>
      <c r="C494" s="213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5.75" customHeight="1">
      <c r="A495" s="213"/>
      <c r="B495" s="213"/>
      <c r="C495" s="213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5.75" customHeight="1">
      <c r="A496" s="213"/>
      <c r="B496" s="213"/>
      <c r="C496" s="213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5.75" customHeight="1">
      <c r="A497" s="213"/>
      <c r="B497" s="213"/>
      <c r="C497" s="213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5.75" customHeight="1">
      <c r="A498" s="213"/>
      <c r="B498" s="213"/>
      <c r="C498" s="213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5.75" customHeight="1">
      <c r="A499" s="213"/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5.75" customHeight="1">
      <c r="A500" s="213"/>
      <c r="B500" s="213"/>
      <c r="C500" s="213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5.75" customHeight="1">
      <c r="A501" s="213"/>
      <c r="B501" s="213"/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5.75" customHeight="1">
      <c r="A502" s="213"/>
      <c r="B502" s="213"/>
      <c r="C502" s="213"/>
      <c r="D502" s="213"/>
      <c r="E502" s="213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5.75" customHeight="1">
      <c r="A503" s="213"/>
      <c r="B503" s="213"/>
      <c r="C503" s="213"/>
      <c r="D503" s="213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5.75" customHeight="1">
      <c r="A504" s="213"/>
      <c r="B504" s="213"/>
      <c r="C504" s="213"/>
      <c r="D504" s="213"/>
      <c r="E504" s="213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5.75" customHeight="1">
      <c r="A505" s="213"/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5.75" customHeight="1">
      <c r="A506" s="213"/>
      <c r="B506" s="213"/>
      <c r="C506" s="213"/>
      <c r="D506" s="213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5.75" customHeight="1">
      <c r="A507" s="213"/>
      <c r="B507" s="213"/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5.75" customHeight="1">
      <c r="A508" s="213"/>
      <c r="B508" s="213"/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5.75" customHeight="1">
      <c r="A509" s="213"/>
      <c r="B509" s="213"/>
      <c r="C509" s="213"/>
      <c r="D509" s="213"/>
      <c r="E509" s="213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5.75" customHeight="1">
      <c r="A510" s="213"/>
      <c r="B510" s="213"/>
      <c r="C510" s="213"/>
      <c r="D510" s="213"/>
      <c r="E510" s="213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5.75" customHeight="1">
      <c r="A511" s="213"/>
      <c r="B511" s="213"/>
      <c r="C511" s="213"/>
      <c r="D511" s="213"/>
      <c r="E511" s="213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5.75" customHeight="1">
      <c r="A512" s="213"/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5.75" customHeight="1">
      <c r="A513" s="213"/>
      <c r="B513" s="213"/>
      <c r="C513" s="213"/>
      <c r="D513" s="213"/>
      <c r="E513" s="213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5.75" customHeight="1">
      <c r="A514" s="213"/>
      <c r="B514" s="213"/>
      <c r="C514" s="213"/>
      <c r="D514" s="213"/>
      <c r="E514" s="213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5.75" customHeight="1">
      <c r="A515" s="213"/>
      <c r="B515" s="213"/>
      <c r="C515" s="213"/>
      <c r="D515" s="213"/>
      <c r="E515" s="213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5.75" customHeight="1">
      <c r="A516" s="213"/>
      <c r="B516" s="213"/>
      <c r="C516" s="213"/>
      <c r="D516" s="213"/>
      <c r="E516" s="213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5.75" customHeight="1">
      <c r="A517" s="213"/>
      <c r="B517" s="213"/>
      <c r="C517" s="213"/>
      <c r="D517" s="213"/>
      <c r="E517" s="213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5.75" customHeight="1">
      <c r="A518" s="213"/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5.75" customHeight="1">
      <c r="A519" s="213"/>
      <c r="B519" s="213"/>
      <c r="C519" s="213"/>
      <c r="D519" s="213"/>
      <c r="E519" s="213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5.75" customHeight="1">
      <c r="A520" s="213"/>
      <c r="B520" s="213"/>
      <c r="C520" s="213"/>
      <c r="D520" s="213"/>
      <c r="E520" s="213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5.75" customHeight="1">
      <c r="A521" s="213"/>
      <c r="B521" s="213"/>
      <c r="C521" s="213"/>
      <c r="D521" s="213"/>
      <c r="E521" s="213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5.75" customHeight="1">
      <c r="A522" s="213"/>
      <c r="B522" s="213"/>
      <c r="C522" s="213"/>
      <c r="D522" s="213"/>
      <c r="E522" s="213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5.75" customHeight="1">
      <c r="A523" s="213"/>
      <c r="B523" s="213"/>
      <c r="C523" s="213"/>
      <c r="D523" s="213"/>
      <c r="E523" s="213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5.75" customHeight="1">
      <c r="A524" s="213"/>
      <c r="B524" s="213"/>
      <c r="C524" s="213"/>
      <c r="D524" s="213"/>
      <c r="E524" s="213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5.75" customHeight="1">
      <c r="A525" s="213"/>
      <c r="B525" s="213"/>
      <c r="C525" s="213"/>
      <c r="D525" s="213"/>
      <c r="E525" s="213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5.75" customHeight="1">
      <c r="A526" s="213"/>
      <c r="B526" s="213"/>
      <c r="C526" s="213"/>
      <c r="D526" s="213"/>
      <c r="E526" s="213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5.75" customHeight="1">
      <c r="A527" s="213"/>
      <c r="B527" s="213"/>
      <c r="C527" s="213"/>
      <c r="D527" s="213"/>
      <c r="E527" s="213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5.75" customHeight="1">
      <c r="A528" s="213"/>
      <c r="B528" s="213"/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5.75" customHeight="1">
      <c r="A529" s="213"/>
      <c r="B529" s="213"/>
      <c r="C529" s="213"/>
      <c r="D529" s="213"/>
      <c r="E529" s="213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5.75" customHeight="1">
      <c r="A530" s="213"/>
      <c r="B530" s="213"/>
      <c r="C530" s="213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5.75" customHeight="1">
      <c r="A531" s="213"/>
      <c r="B531" s="213"/>
      <c r="C531" s="213"/>
      <c r="D531" s="213"/>
      <c r="E531" s="213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5.75" customHeight="1">
      <c r="A532" s="213"/>
      <c r="B532" s="213"/>
      <c r="C532" s="213"/>
      <c r="D532" s="213"/>
      <c r="E532" s="213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5.75" customHeight="1">
      <c r="A533" s="213"/>
      <c r="B533" s="213"/>
      <c r="C533" s="213"/>
      <c r="D533" s="213"/>
      <c r="E533" s="213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5.75" customHeight="1">
      <c r="A534" s="213"/>
      <c r="B534" s="213"/>
      <c r="C534" s="213"/>
      <c r="D534" s="213"/>
      <c r="E534" s="213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5.75" customHeight="1">
      <c r="A535" s="213"/>
      <c r="B535" s="213"/>
      <c r="C535" s="213"/>
      <c r="D535" s="213"/>
      <c r="E535" s="213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5.75" customHeight="1">
      <c r="A536" s="213"/>
      <c r="B536" s="213"/>
      <c r="C536" s="213"/>
      <c r="D536" s="213"/>
      <c r="E536" s="213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5.75" customHeight="1">
      <c r="A537" s="213"/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5.75" customHeight="1">
      <c r="A538" s="213"/>
      <c r="B538" s="213"/>
      <c r="C538" s="213"/>
      <c r="D538" s="213"/>
      <c r="E538" s="213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5.75" customHeight="1">
      <c r="A539" s="213"/>
      <c r="B539" s="213"/>
      <c r="C539" s="213"/>
      <c r="D539" s="213"/>
      <c r="E539" s="213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5.75" customHeight="1">
      <c r="A540" s="213"/>
      <c r="B540" s="213"/>
      <c r="C540" s="213"/>
      <c r="D540" s="213"/>
      <c r="E540" s="213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5.75" customHeight="1">
      <c r="A541" s="213"/>
      <c r="B541" s="213"/>
      <c r="C541" s="213"/>
      <c r="D541" s="213"/>
      <c r="E541" s="213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5.75" customHeight="1">
      <c r="A542" s="213"/>
      <c r="B542" s="213"/>
      <c r="C542" s="213"/>
      <c r="D542" s="213"/>
      <c r="E542" s="213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5.75" customHeight="1">
      <c r="A543" s="213"/>
      <c r="B543" s="213"/>
      <c r="C543" s="213"/>
      <c r="D543" s="213"/>
      <c r="E543" s="213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5.75" customHeight="1">
      <c r="A544" s="213"/>
      <c r="B544" s="213"/>
      <c r="C544" s="213"/>
      <c r="D544" s="213"/>
      <c r="E544" s="213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5.75" customHeight="1">
      <c r="A545" s="213"/>
      <c r="B545" s="213"/>
      <c r="C545" s="213"/>
      <c r="D545" s="213"/>
      <c r="E545" s="213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5.75" customHeight="1">
      <c r="A546" s="213"/>
      <c r="B546" s="213"/>
      <c r="C546" s="213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5.75" customHeight="1">
      <c r="A547" s="213"/>
      <c r="B547" s="213"/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5.75" customHeight="1">
      <c r="A548" s="213"/>
      <c r="B548" s="213"/>
      <c r="C548" s="213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5.75" customHeight="1">
      <c r="A549" s="213"/>
      <c r="B549" s="213"/>
      <c r="C549" s="213"/>
      <c r="D549" s="213"/>
      <c r="E549" s="213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5.75" customHeight="1">
      <c r="A550" s="213"/>
      <c r="B550" s="213"/>
      <c r="C550" s="213"/>
      <c r="D550" s="213"/>
      <c r="E550" s="213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5.75" customHeight="1">
      <c r="A551" s="213"/>
      <c r="B551" s="213"/>
      <c r="C551" s="213"/>
      <c r="D551" s="213"/>
      <c r="E551" s="213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5.75" customHeight="1">
      <c r="A552" s="213"/>
      <c r="B552" s="213"/>
      <c r="C552" s="213"/>
      <c r="D552" s="213"/>
      <c r="E552" s="213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5.75" customHeight="1">
      <c r="A553" s="213"/>
      <c r="B553" s="213"/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5.75" customHeight="1">
      <c r="A554" s="213"/>
      <c r="B554" s="213"/>
      <c r="C554" s="213"/>
      <c r="D554" s="213"/>
      <c r="E554" s="213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5.75" customHeight="1">
      <c r="A555" s="213"/>
      <c r="B555" s="213"/>
      <c r="C555" s="213"/>
      <c r="D555" s="213"/>
      <c r="E555" s="213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5.75" customHeight="1">
      <c r="A556" s="213"/>
      <c r="B556" s="213"/>
      <c r="C556" s="213"/>
      <c r="D556" s="213"/>
      <c r="E556" s="213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5.75" customHeight="1">
      <c r="A557" s="213"/>
      <c r="B557" s="213"/>
      <c r="C557" s="213"/>
      <c r="D557" s="213"/>
      <c r="E557" s="213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5.75" customHeight="1">
      <c r="A558" s="213"/>
      <c r="B558" s="213"/>
      <c r="C558" s="213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5.75" customHeight="1">
      <c r="A559" s="213"/>
      <c r="B559" s="213"/>
      <c r="C559" s="213"/>
      <c r="D559" s="213"/>
      <c r="E559" s="213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5.75" customHeight="1">
      <c r="A560" s="213"/>
      <c r="B560" s="213"/>
      <c r="C560" s="213"/>
      <c r="D560" s="213"/>
      <c r="E560" s="213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5.75" customHeight="1">
      <c r="A561" s="213"/>
      <c r="B561" s="213"/>
      <c r="C561" s="213"/>
      <c r="D561" s="213"/>
      <c r="E561" s="213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5.75" customHeight="1">
      <c r="A562" s="213"/>
      <c r="B562" s="213"/>
      <c r="C562" s="213"/>
      <c r="D562" s="213"/>
      <c r="E562" s="213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5.75" customHeight="1">
      <c r="A563" s="213"/>
      <c r="B563" s="213"/>
      <c r="C563" s="213"/>
      <c r="D563" s="213"/>
      <c r="E563" s="213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5.75" customHeight="1">
      <c r="A564" s="213"/>
      <c r="B564" s="213"/>
      <c r="C564" s="213"/>
      <c r="D564" s="213"/>
      <c r="E564" s="213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5.75" customHeight="1">
      <c r="A565" s="213"/>
      <c r="B565" s="213"/>
      <c r="C565" s="213"/>
      <c r="D565" s="213"/>
      <c r="E565" s="213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5.75" customHeight="1">
      <c r="A566" s="213"/>
      <c r="B566" s="213"/>
      <c r="C566" s="213"/>
      <c r="D566" s="213"/>
      <c r="E566" s="213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5.75" customHeight="1">
      <c r="A567" s="213"/>
      <c r="B567" s="213"/>
      <c r="C567" s="213"/>
      <c r="D567" s="213"/>
      <c r="E567" s="213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5.75" customHeight="1">
      <c r="A568" s="213"/>
      <c r="B568" s="213"/>
      <c r="C568" s="213"/>
      <c r="D568" s="213"/>
      <c r="E568" s="213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5.75" customHeight="1">
      <c r="A569" s="213"/>
      <c r="B569" s="213"/>
      <c r="C569" s="213"/>
      <c r="D569" s="213"/>
      <c r="E569" s="213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5.75" customHeight="1">
      <c r="A570" s="213"/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5.75" customHeight="1">
      <c r="A571" s="213"/>
      <c r="B571" s="213"/>
      <c r="C571" s="213"/>
      <c r="D571" s="213"/>
      <c r="E571" s="213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5.75" customHeight="1">
      <c r="A572" s="213"/>
      <c r="B572" s="213"/>
      <c r="C572" s="213"/>
      <c r="D572" s="213"/>
      <c r="E572" s="213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5.75" customHeight="1">
      <c r="A573" s="213"/>
      <c r="B573" s="213"/>
      <c r="C573" s="213"/>
      <c r="D573" s="213"/>
      <c r="E573" s="213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5.75" customHeight="1">
      <c r="A574" s="213"/>
      <c r="B574" s="213"/>
      <c r="C574" s="213"/>
      <c r="D574" s="213"/>
      <c r="E574" s="213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5.75" customHeight="1">
      <c r="A575" s="213"/>
      <c r="B575" s="213"/>
      <c r="C575" s="213"/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5.75" customHeight="1">
      <c r="A576" s="213"/>
      <c r="B576" s="213"/>
      <c r="C576" s="213"/>
      <c r="D576" s="213"/>
      <c r="E576" s="213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5.75" customHeight="1">
      <c r="A577" s="213"/>
      <c r="B577" s="213"/>
      <c r="C577" s="213"/>
      <c r="D577" s="213"/>
      <c r="E577" s="213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5.75" customHeight="1">
      <c r="A578" s="213"/>
      <c r="B578" s="213"/>
      <c r="C578" s="213"/>
      <c r="D578" s="213"/>
      <c r="E578" s="213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5.75" customHeight="1">
      <c r="A579" s="213"/>
      <c r="B579" s="213"/>
      <c r="C579" s="213"/>
      <c r="D579" s="213"/>
      <c r="E579" s="213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5.75" customHeight="1">
      <c r="A580" s="213"/>
      <c r="B580" s="213"/>
      <c r="C580" s="213"/>
      <c r="D580" s="213"/>
      <c r="E580" s="213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5.75" customHeight="1">
      <c r="A581" s="213"/>
      <c r="B581" s="213"/>
      <c r="C581" s="213"/>
      <c r="D581" s="213"/>
      <c r="E581" s="213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5.75" customHeight="1">
      <c r="A582" s="213"/>
      <c r="B582" s="213"/>
      <c r="C582" s="213"/>
      <c r="D582" s="213"/>
      <c r="E582" s="213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5.75" customHeight="1">
      <c r="A583" s="213"/>
      <c r="B583" s="213"/>
      <c r="C583" s="213"/>
      <c r="D583" s="213"/>
      <c r="E583" s="213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5.75" customHeight="1">
      <c r="A584" s="213"/>
      <c r="B584" s="213"/>
      <c r="C584" s="213"/>
      <c r="D584" s="213"/>
      <c r="E584" s="213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5.75" customHeight="1">
      <c r="A585" s="213"/>
      <c r="B585" s="213"/>
      <c r="C585" s="213"/>
      <c r="D585" s="213"/>
      <c r="E585" s="213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5.75" customHeight="1">
      <c r="A586" s="213"/>
      <c r="B586" s="213"/>
      <c r="C586" s="213"/>
      <c r="D586" s="213"/>
      <c r="E586" s="213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5.75" customHeight="1">
      <c r="A587" s="213"/>
      <c r="B587" s="213"/>
      <c r="C587" s="213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5.75" customHeight="1">
      <c r="A588" s="213"/>
      <c r="B588" s="213"/>
      <c r="C588" s="213"/>
      <c r="D588" s="213"/>
      <c r="E588" s="213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5.75" customHeight="1">
      <c r="A589" s="213"/>
      <c r="B589" s="213"/>
      <c r="C589" s="213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5.75" customHeight="1">
      <c r="A590" s="213"/>
      <c r="B590" s="213"/>
      <c r="C590" s="213"/>
      <c r="D590" s="213"/>
      <c r="E590" s="213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5.75" customHeight="1">
      <c r="A591" s="213"/>
      <c r="B591" s="213"/>
      <c r="C591" s="213"/>
      <c r="D591" s="213"/>
      <c r="E591" s="213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5.75" customHeight="1">
      <c r="A592" s="213"/>
      <c r="B592" s="213"/>
      <c r="C592" s="213"/>
      <c r="D592" s="213"/>
      <c r="E592" s="213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5.75" customHeight="1">
      <c r="A593" s="213"/>
      <c r="B593" s="213"/>
      <c r="C593" s="213"/>
      <c r="D593" s="213"/>
      <c r="E593" s="213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5.75" customHeight="1">
      <c r="A594" s="213"/>
      <c r="B594" s="213"/>
      <c r="C594" s="213"/>
      <c r="D594" s="213"/>
      <c r="E594" s="213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5.75" customHeight="1">
      <c r="A595" s="213"/>
      <c r="B595" s="213"/>
      <c r="C595" s="213"/>
      <c r="D595" s="213"/>
      <c r="E595" s="213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5.75" customHeight="1">
      <c r="A596" s="213"/>
      <c r="B596" s="213"/>
      <c r="C596" s="213"/>
      <c r="D596" s="213"/>
      <c r="E596" s="213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5.75" customHeight="1">
      <c r="A597" s="213"/>
      <c r="B597" s="213"/>
      <c r="C597" s="213"/>
      <c r="D597" s="213"/>
      <c r="E597" s="213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5.75" customHeight="1">
      <c r="A598" s="213"/>
      <c r="B598" s="213"/>
      <c r="C598" s="213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5.75" customHeight="1">
      <c r="A599" s="213"/>
      <c r="B599" s="213"/>
      <c r="C599" s="213"/>
      <c r="D599" s="213"/>
      <c r="E599" s="213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5.75" customHeight="1">
      <c r="A600" s="213"/>
      <c r="B600" s="213"/>
      <c r="C600" s="213"/>
      <c r="D600" s="213"/>
      <c r="E600" s="213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5.75" customHeight="1">
      <c r="A601" s="213"/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5.75" customHeight="1">
      <c r="A602" s="213"/>
      <c r="B602" s="213"/>
      <c r="C602" s="213"/>
      <c r="D602" s="213"/>
      <c r="E602" s="213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5.75" customHeight="1">
      <c r="A603" s="213"/>
      <c r="B603" s="213"/>
      <c r="C603" s="213"/>
      <c r="D603" s="213"/>
      <c r="E603" s="213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5.75" customHeight="1">
      <c r="A604" s="213"/>
      <c r="B604" s="213"/>
      <c r="C604" s="213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5.75" customHeight="1">
      <c r="A605" s="213"/>
      <c r="B605" s="213"/>
      <c r="C605" s="213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5.75" customHeight="1">
      <c r="A606" s="213"/>
      <c r="B606" s="213"/>
      <c r="C606" s="213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5.75" customHeight="1">
      <c r="A607" s="213"/>
      <c r="B607" s="213"/>
      <c r="C607" s="213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5.75" customHeight="1">
      <c r="A608" s="213"/>
      <c r="B608" s="213"/>
      <c r="C608" s="213"/>
      <c r="D608" s="213"/>
      <c r="E608" s="213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5.75" customHeight="1">
      <c r="A609" s="213"/>
      <c r="B609" s="213"/>
      <c r="C609" s="213"/>
      <c r="D609" s="213"/>
      <c r="E609" s="213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5.75" customHeight="1">
      <c r="A610" s="213"/>
      <c r="B610" s="213"/>
      <c r="C610" s="213"/>
      <c r="D610" s="213"/>
      <c r="E610" s="213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5.75" customHeight="1">
      <c r="A611" s="213"/>
      <c r="B611" s="213"/>
      <c r="C611" s="213"/>
      <c r="D611" s="213"/>
      <c r="E611" s="213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5.75" customHeight="1">
      <c r="A612" s="213"/>
      <c r="B612" s="213"/>
      <c r="C612" s="213"/>
      <c r="D612" s="213"/>
      <c r="E612" s="213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5.75" customHeight="1">
      <c r="A613" s="213"/>
      <c r="B613" s="213"/>
      <c r="C613" s="213"/>
      <c r="D613" s="213"/>
      <c r="E613" s="213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5.75" customHeight="1">
      <c r="A614" s="213"/>
      <c r="B614" s="213"/>
      <c r="C614" s="213"/>
      <c r="D614" s="213"/>
      <c r="E614" s="213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5.75" customHeight="1">
      <c r="A615" s="213"/>
      <c r="B615" s="213"/>
      <c r="C615" s="213"/>
      <c r="D615" s="213"/>
      <c r="E615" s="213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5.75" customHeight="1">
      <c r="A616" s="213"/>
      <c r="B616" s="213"/>
      <c r="C616" s="213"/>
      <c r="D616" s="213"/>
      <c r="E616" s="213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5.75" customHeight="1">
      <c r="A617" s="213"/>
      <c r="B617" s="213"/>
      <c r="C617" s="213"/>
      <c r="D617" s="213"/>
      <c r="E617" s="213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5.75" customHeight="1">
      <c r="A618" s="213"/>
      <c r="B618" s="213"/>
      <c r="C618" s="213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5.75" customHeight="1">
      <c r="A619" s="213"/>
      <c r="B619" s="213"/>
      <c r="C619" s="213"/>
      <c r="D619" s="213"/>
      <c r="E619" s="213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5.75" customHeight="1">
      <c r="A620" s="213"/>
      <c r="B620" s="213"/>
      <c r="C620" s="213"/>
      <c r="D620" s="213"/>
      <c r="E620" s="213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5.75" customHeight="1">
      <c r="A621" s="213"/>
      <c r="B621" s="213"/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5.75" customHeight="1">
      <c r="A622" s="213"/>
      <c r="B622" s="213"/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5.75" customHeight="1">
      <c r="A623" s="213"/>
      <c r="B623" s="213"/>
      <c r="C623" s="213"/>
      <c r="D623" s="213"/>
      <c r="E623" s="213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5.75" customHeight="1">
      <c r="A624" s="213"/>
      <c r="B624" s="213"/>
      <c r="C624" s="213"/>
      <c r="D624" s="213"/>
      <c r="E624" s="213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5.75" customHeight="1">
      <c r="A625" s="213"/>
      <c r="B625" s="213"/>
      <c r="C625" s="213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5.75" customHeight="1">
      <c r="A626" s="213"/>
      <c r="B626" s="213"/>
      <c r="C626" s="213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5.75" customHeight="1">
      <c r="A627" s="213"/>
      <c r="B627" s="213"/>
      <c r="C627" s="213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5.75" customHeight="1">
      <c r="A628" s="213"/>
      <c r="B628" s="213"/>
      <c r="C628" s="213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5.75" customHeight="1">
      <c r="A629" s="213"/>
      <c r="B629" s="213"/>
      <c r="C629" s="213"/>
      <c r="D629" s="213"/>
      <c r="E629" s="213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5.75" customHeight="1">
      <c r="A630" s="213"/>
      <c r="B630" s="213"/>
      <c r="C630" s="213"/>
      <c r="D630" s="213"/>
      <c r="E630" s="213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5.75" customHeight="1">
      <c r="A631" s="213"/>
      <c r="B631" s="213"/>
      <c r="C631" s="213"/>
      <c r="D631" s="213"/>
      <c r="E631" s="213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5.75" customHeight="1">
      <c r="A632" s="213"/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5.75" customHeight="1">
      <c r="A633" s="213"/>
      <c r="B633" s="213"/>
      <c r="C633" s="213"/>
      <c r="D633" s="213"/>
      <c r="E633" s="213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5.75" customHeight="1">
      <c r="A634" s="213"/>
      <c r="B634" s="213"/>
      <c r="C634" s="213"/>
      <c r="D634" s="213"/>
      <c r="E634" s="213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5.75" customHeight="1">
      <c r="A635" s="213"/>
      <c r="B635" s="213"/>
      <c r="C635" s="213"/>
      <c r="D635" s="213"/>
      <c r="E635" s="213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5.75" customHeight="1">
      <c r="A636" s="213"/>
      <c r="B636" s="213"/>
      <c r="C636" s="213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5.75" customHeight="1">
      <c r="A637" s="213"/>
      <c r="B637" s="213"/>
      <c r="C637" s="213"/>
      <c r="D637" s="213"/>
      <c r="E637" s="213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5.75" customHeight="1">
      <c r="A638" s="213"/>
      <c r="B638" s="213"/>
      <c r="C638" s="213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5.75" customHeight="1">
      <c r="A639" s="213"/>
      <c r="B639" s="213"/>
      <c r="C639" s="213"/>
      <c r="D639" s="213"/>
      <c r="E639" s="213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5.75" customHeight="1">
      <c r="A640" s="213"/>
      <c r="B640" s="213"/>
      <c r="C640" s="213"/>
      <c r="D640" s="213"/>
      <c r="E640" s="213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5.75" customHeight="1">
      <c r="A641" s="213"/>
      <c r="B641" s="213"/>
      <c r="C641" s="213"/>
      <c r="D641" s="213"/>
      <c r="E641" s="213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5.75" customHeight="1">
      <c r="A642" s="213"/>
      <c r="B642" s="213"/>
      <c r="C642" s="213"/>
      <c r="D642" s="213"/>
      <c r="E642" s="213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5.75" customHeight="1">
      <c r="A643" s="213"/>
      <c r="B643" s="213"/>
      <c r="C643" s="213"/>
      <c r="D643" s="213"/>
      <c r="E643" s="213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5.75" customHeight="1">
      <c r="A644" s="213"/>
      <c r="B644" s="213"/>
      <c r="C644" s="213"/>
      <c r="D644" s="213"/>
      <c r="E644" s="213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5.75" customHeight="1">
      <c r="A645" s="213"/>
      <c r="B645" s="213"/>
      <c r="C645" s="213"/>
      <c r="D645" s="213"/>
      <c r="E645" s="213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5.75" customHeight="1">
      <c r="A646" s="213"/>
      <c r="B646" s="213"/>
      <c r="C646" s="213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5.75" customHeight="1">
      <c r="A647" s="213"/>
      <c r="B647" s="213"/>
      <c r="C647" s="213"/>
      <c r="D647" s="213"/>
      <c r="E647" s="213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5.75" customHeight="1">
      <c r="A648" s="213"/>
      <c r="B648" s="213"/>
      <c r="C648" s="213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5.75" customHeight="1">
      <c r="A649" s="213"/>
      <c r="B649" s="213"/>
      <c r="C649" s="213"/>
      <c r="D649" s="213"/>
      <c r="E649" s="213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5.75" customHeight="1">
      <c r="A650" s="213"/>
      <c r="B650" s="213"/>
      <c r="C650" s="213"/>
      <c r="D650" s="213"/>
      <c r="E650" s="213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5.75" customHeight="1">
      <c r="A651" s="213"/>
      <c r="B651" s="213"/>
      <c r="C651" s="213"/>
      <c r="D651" s="213"/>
      <c r="E651" s="213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5.75" customHeight="1">
      <c r="A652" s="213"/>
      <c r="B652" s="213"/>
      <c r="C652" s="213"/>
      <c r="D652" s="213"/>
      <c r="E652" s="213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5.75" customHeight="1">
      <c r="A653" s="213"/>
      <c r="B653" s="213"/>
      <c r="C653" s="213"/>
      <c r="D653" s="213"/>
      <c r="E653" s="213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5.75" customHeight="1">
      <c r="A654" s="213"/>
      <c r="B654" s="213"/>
      <c r="C654" s="213"/>
      <c r="D654" s="213"/>
      <c r="E654" s="213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5.75" customHeight="1">
      <c r="A655" s="213"/>
      <c r="B655" s="213"/>
      <c r="C655" s="213"/>
      <c r="D655" s="213"/>
      <c r="E655" s="213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5.75" customHeight="1">
      <c r="A656" s="213"/>
      <c r="B656" s="213"/>
      <c r="C656" s="213"/>
      <c r="D656" s="213"/>
      <c r="E656" s="213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5.75" customHeight="1">
      <c r="A657" s="213"/>
      <c r="B657" s="213"/>
      <c r="C657" s="213"/>
      <c r="D657" s="213"/>
      <c r="E657" s="213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5.75" customHeight="1">
      <c r="A658" s="213"/>
      <c r="B658" s="213"/>
      <c r="C658" s="213"/>
      <c r="D658" s="213"/>
      <c r="E658" s="213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5.75" customHeight="1">
      <c r="A659" s="213"/>
      <c r="B659" s="213"/>
      <c r="C659" s="213"/>
      <c r="D659" s="213"/>
      <c r="E659" s="213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5.75" customHeight="1">
      <c r="A660" s="213"/>
      <c r="B660" s="213"/>
      <c r="C660" s="213"/>
      <c r="D660" s="213"/>
      <c r="E660" s="213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5.75" customHeight="1">
      <c r="A661" s="213"/>
      <c r="B661" s="213"/>
      <c r="C661" s="213"/>
      <c r="D661" s="213"/>
      <c r="E661" s="213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5.75" customHeight="1">
      <c r="A662" s="213"/>
      <c r="B662" s="213"/>
      <c r="C662" s="213"/>
      <c r="D662" s="213"/>
      <c r="E662" s="213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5.75" customHeight="1">
      <c r="A663" s="213"/>
      <c r="B663" s="213"/>
      <c r="C663" s="213"/>
      <c r="D663" s="213"/>
      <c r="E663" s="213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5.75" customHeight="1">
      <c r="A664" s="213"/>
      <c r="B664" s="213"/>
      <c r="C664" s="213"/>
      <c r="D664" s="213"/>
      <c r="E664" s="213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5.75" customHeight="1">
      <c r="A665" s="213"/>
      <c r="B665" s="213"/>
      <c r="C665" s="213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5.75" customHeight="1">
      <c r="A666" s="213"/>
      <c r="B666" s="213"/>
      <c r="C666" s="213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5.75" customHeight="1">
      <c r="A667" s="213"/>
      <c r="B667" s="213"/>
      <c r="C667" s="213"/>
      <c r="D667" s="213"/>
      <c r="E667" s="213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5.75" customHeight="1">
      <c r="A668" s="213"/>
      <c r="B668" s="213"/>
      <c r="C668" s="213"/>
      <c r="D668" s="213"/>
      <c r="E668" s="213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5.75" customHeight="1">
      <c r="A669" s="213"/>
      <c r="B669" s="213"/>
      <c r="C669" s="213"/>
      <c r="D669" s="213"/>
      <c r="E669" s="213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5.75" customHeight="1">
      <c r="A670" s="213"/>
      <c r="B670" s="213"/>
      <c r="C670" s="213"/>
      <c r="D670" s="213"/>
      <c r="E670" s="213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5.75" customHeight="1">
      <c r="A671" s="213"/>
      <c r="B671" s="213"/>
      <c r="C671" s="213"/>
      <c r="D671" s="213"/>
      <c r="E671" s="213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5.75" customHeight="1">
      <c r="A672" s="213"/>
      <c r="B672" s="213"/>
      <c r="C672" s="213"/>
      <c r="D672" s="213"/>
      <c r="E672" s="213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5.75" customHeight="1">
      <c r="A673" s="213"/>
      <c r="B673" s="213"/>
      <c r="C673" s="213"/>
      <c r="D673" s="213"/>
      <c r="E673" s="213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5.75" customHeight="1">
      <c r="A674" s="213"/>
      <c r="B674" s="213"/>
      <c r="C674" s="213"/>
      <c r="D674" s="213"/>
      <c r="E674" s="213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5.75" customHeight="1">
      <c r="A675" s="213"/>
      <c r="B675" s="213"/>
      <c r="C675" s="213"/>
      <c r="D675" s="213"/>
      <c r="E675" s="213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5.75" customHeight="1">
      <c r="A676" s="213"/>
      <c r="B676" s="213"/>
      <c r="C676" s="213"/>
      <c r="D676" s="213"/>
      <c r="E676" s="213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5.75" customHeight="1">
      <c r="A677" s="213"/>
      <c r="B677" s="213"/>
      <c r="C677" s="213"/>
      <c r="D677" s="213"/>
      <c r="E677" s="213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5.75" customHeight="1">
      <c r="A678" s="213"/>
      <c r="B678" s="213"/>
      <c r="C678" s="213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5.75" customHeight="1">
      <c r="A679" s="213"/>
      <c r="B679" s="213"/>
      <c r="C679" s="213"/>
      <c r="D679" s="213"/>
      <c r="E679" s="213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5.75" customHeight="1">
      <c r="A680" s="213"/>
      <c r="B680" s="213"/>
      <c r="C680" s="213"/>
      <c r="D680" s="213"/>
      <c r="E680" s="213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5.75" customHeight="1">
      <c r="A681" s="213"/>
      <c r="B681" s="213"/>
      <c r="C681" s="213"/>
      <c r="D681" s="213"/>
      <c r="E681" s="213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5.75" customHeight="1">
      <c r="A682" s="213"/>
      <c r="B682" s="213"/>
      <c r="C682" s="213"/>
      <c r="D682" s="213"/>
      <c r="E682" s="213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5.75" customHeight="1">
      <c r="A683" s="213"/>
      <c r="B683" s="213"/>
      <c r="C683" s="213"/>
      <c r="D683" s="213"/>
      <c r="E683" s="213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5.75" customHeight="1">
      <c r="A684" s="213"/>
      <c r="B684" s="213"/>
      <c r="C684" s="213"/>
      <c r="D684" s="213"/>
      <c r="E684" s="213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5.75" customHeight="1">
      <c r="A685" s="213"/>
      <c r="B685" s="213"/>
      <c r="C685" s="213"/>
      <c r="D685" s="213"/>
      <c r="E685" s="213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5.75" customHeight="1">
      <c r="A686" s="213"/>
      <c r="B686" s="213"/>
      <c r="C686" s="213"/>
      <c r="D686" s="213"/>
      <c r="E686" s="213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5.75" customHeight="1">
      <c r="A687" s="213"/>
      <c r="B687" s="213"/>
      <c r="C687" s="213"/>
      <c r="D687" s="213"/>
      <c r="E687" s="213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5.75" customHeight="1">
      <c r="A688" s="213"/>
      <c r="B688" s="213"/>
      <c r="C688" s="213"/>
      <c r="D688" s="213"/>
      <c r="E688" s="213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5.75" customHeight="1">
      <c r="A689" s="213"/>
      <c r="B689" s="213"/>
      <c r="C689" s="213"/>
      <c r="D689" s="213"/>
      <c r="E689" s="213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5.75" customHeight="1">
      <c r="A690" s="213"/>
      <c r="B690" s="213"/>
      <c r="C690" s="213"/>
      <c r="D690" s="213"/>
      <c r="E690" s="213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5.75" customHeight="1">
      <c r="A691" s="213"/>
      <c r="B691" s="213"/>
      <c r="C691" s="213"/>
      <c r="D691" s="213"/>
      <c r="E691" s="213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5.75" customHeight="1">
      <c r="A692" s="213"/>
      <c r="B692" s="213"/>
      <c r="C692" s="213"/>
      <c r="D692" s="213"/>
      <c r="E692" s="213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5.75" customHeight="1">
      <c r="A693" s="213"/>
      <c r="B693" s="213"/>
      <c r="C693" s="213"/>
      <c r="D693" s="213"/>
      <c r="E693" s="213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5.75" customHeight="1">
      <c r="A694" s="213"/>
      <c r="B694" s="213"/>
      <c r="C694" s="213"/>
      <c r="D694" s="213"/>
      <c r="E694" s="213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5.75" customHeight="1">
      <c r="A695" s="213"/>
      <c r="B695" s="213"/>
      <c r="C695" s="213"/>
      <c r="D695" s="213"/>
      <c r="E695" s="213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5.75" customHeight="1">
      <c r="A696" s="213"/>
      <c r="B696" s="213"/>
      <c r="C696" s="213"/>
      <c r="D696" s="213"/>
      <c r="E696" s="213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5.75" customHeight="1">
      <c r="A697" s="213"/>
      <c r="B697" s="213"/>
      <c r="C697" s="213"/>
      <c r="D697" s="213"/>
      <c r="E697" s="213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5.75" customHeight="1">
      <c r="A698" s="213"/>
      <c r="B698" s="213"/>
      <c r="C698" s="213"/>
      <c r="D698" s="213"/>
      <c r="E698" s="213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5.75" customHeight="1">
      <c r="A699" s="213"/>
      <c r="B699" s="213"/>
      <c r="C699" s="213"/>
      <c r="D699" s="213"/>
      <c r="E699" s="213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5.75" customHeight="1">
      <c r="A700" s="213"/>
      <c r="B700" s="213"/>
      <c r="C700" s="213"/>
      <c r="D700" s="213"/>
      <c r="E700" s="213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5.75" customHeight="1">
      <c r="A701" s="213"/>
      <c r="B701" s="213"/>
      <c r="C701" s="213"/>
      <c r="D701" s="213"/>
      <c r="E701" s="213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5.75" customHeight="1">
      <c r="A702" s="213"/>
      <c r="B702" s="213"/>
      <c r="C702" s="213"/>
      <c r="D702" s="213"/>
      <c r="E702" s="213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5.75" customHeight="1">
      <c r="A703" s="213"/>
      <c r="B703" s="213"/>
      <c r="C703" s="213"/>
      <c r="D703" s="213"/>
      <c r="E703" s="213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5.75" customHeight="1">
      <c r="A704" s="213"/>
      <c r="B704" s="213"/>
      <c r="C704" s="213"/>
      <c r="D704" s="213"/>
      <c r="E704" s="213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5.75" customHeight="1">
      <c r="A705" s="213"/>
      <c r="B705" s="213"/>
      <c r="C705" s="213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5.75" customHeight="1">
      <c r="A706" s="213"/>
      <c r="B706" s="213"/>
      <c r="C706" s="213"/>
      <c r="D706" s="213"/>
      <c r="E706" s="213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5.75" customHeight="1">
      <c r="A707" s="213"/>
      <c r="B707" s="213"/>
      <c r="C707" s="213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5.75" customHeight="1">
      <c r="A708" s="213"/>
      <c r="B708" s="213"/>
      <c r="C708" s="213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5.75" customHeight="1">
      <c r="A709" s="213"/>
      <c r="B709" s="213"/>
      <c r="C709" s="213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5.75" customHeight="1">
      <c r="A710" s="213"/>
      <c r="B710" s="213"/>
      <c r="C710" s="213"/>
      <c r="D710" s="213"/>
      <c r="E710" s="213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5.75" customHeight="1">
      <c r="A711" s="213"/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5.75" customHeight="1">
      <c r="A712" s="213"/>
      <c r="B712" s="213"/>
      <c r="C712" s="213"/>
      <c r="D712" s="213"/>
      <c r="E712" s="213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5.75" customHeight="1">
      <c r="A713" s="213"/>
      <c r="B713" s="213"/>
      <c r="C713" s="213"/>
      <c r="D713" s="213"/>
      <c r="E713" s="213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5.75" customHeight="1">
      <c r="A714" s="213"/>
      <c r="B714" s="213"/>
      <c r="C714" s="213"/>
      <c r="D714" s="213"/>
      <c r="E714" s="213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5.75" customHeight="1">
      <c r="A715" s="213"/>
      <c r="B715" s="213"/>
      <c r="C715" s="213"/>
      <c r="D715" s="213"/>
      <c r="E715" s="213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5.75" customHeight="1">
      <c r="A716" s="213"/>
      <c r="B716" s="213"/>
      <c r="C716" s="213"/>
      <c r="D716" s="213"/>
      <c r="E716" s="213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5.75" customHeight="1">
      <c r="A717" s="213"/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5.75" customHeight="1">
      <c r="A718" s="213"/>
      <c r="B718" s="213"/>
      <c r="C718" s="213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5.75" customHeight="1">
      <c r="A719" s="213"/>
      <c r="B719" s="213"/>
      <c r="C719" s="213"/>
      <c r="D719" s="213"/>
      <c r="E719" s="213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5.75" customHeight="1">
      <c r="A720" s="213"/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5.75" customHeight="1">
      <c r="A721" s="213"/>
      <c r="B721" s="213"/>
      <c r="C721" s="213"/>
      <c r="D721" s="213"/>
      <c r="E721" s="213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5.75" customHeight="1">
      <c r="A722" s="213"/>
      <c r="B722" s="213"/>
      <c r="C722" s="213"/>
      <c r="D722" s="213"/>
      <c r="E722" s="213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5.75" customHeight="1">
      <c r="A723" s="213"/>
      <c r="B723" s="213"/>
      <c r="C723" s="213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5.75" customHeight="1">
      <c r="A724" s="213"/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5.75" customHeight="1">
      <c r="A725" s="213"/>
      <c r="B725" s="213"/>
      <c r="C725" s="213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5.75" customHeight="1">
      <c r="A726" s="213"/>
      <c r="B726" s="213"/>
      <c r="C726" s="213"/>
      <c r="D726" s="213"/>
      <c r="E726" s="213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5.75" customHeight="1">
      <c r="A727" s="213"/>
      <c r="B727" s="213"/>
      <c r="C727" s="213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5.75" customHeight="1">
      <c r="A728" s="213"/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5.75" customHeight="1">
      <c r="A729" s="213"/>
      <c r="B729" s="213"/>
      <c r="C729" s="213"/>
      <c r="D729" s="213"/>
      <c r="E729" s="213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5.75" customHeight="1">
      <c r="A730" s="213"/>
      <c r="B730" s="213"/>
      <c r="C730" s="213"/>
      <c r="D730" s="213"/>
      <c r="E730" s="213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5.75" customHeight="1">
      <c r="A731" s="213"/>
      <c r="B731" s="213"/>
      <c r="C731" s="213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5.75" customHeight="1">
      <c r="A732" s="213"/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5.75" customHeight="1">
      <c r="A733" s="213"/>
      <c r="B733" s="213"/>
      <c r="C733" s="213"/>
      <c r="D733" s="213"/>
      <c r="E733" s="213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5.75" customHeight="1">
      <c r="A734" s="213"/>
      <c r="B734" s="213"/>
      <c r="C734" s="213"/>
      <c r="D734" s="213"/>
      <c r="E734" s="213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5.75" customHeight="1">
      <c r="A735" s="213"/>
      <c r="B735" s="213"/>
      <c r="C735" s="213"/>
      <c r="D735" s="213"/>
      <c r="E735" s="213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5.75" customHeight="1">
      <c r="A736" s="213"/>
      <c r="B736" s="213"/>
      <c r="C736" s="213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5.75" customHeight="1">
      <c r="A737" s="213"/>
      <c r="B737" s="213"/>
      <c r="C737" s="213"/>
      <c r="D737" s="213"/>
      <c r="E737" s="213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5.75" customHeight="1">
      <c r="A738" s="213"/>
      <c r="B738" s="213"/>
      <c r="C738" s="213"/>
      <c r="D738" s="213"/>
      <c r="E738" s="213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5.75" customHeight="1">
      <c r="A739" s="213"/>
      <c r="B739" s="213"/>
      <c r="C739" s="213"/>
      <c r="D739" s="213"/>
      <c r="E739" s="213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5.75" customHeight="1">
      <c r="A740" s="213"/>
      <c r="B740" s="213"/>
      <c r="C740" s="213"/>
      <c r="D740" s="213"/>
      <c r="E740" s="213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5.75" customHeight="1">
      <c r="A741" s="213"/>
      <c r="B741" s="213"/>
      <c r="C741" s="213"/>
      <c r="D741" s="213"/>
      <c r="E741" s="213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5.75" customHeight="1">
      <c r="A742" s="213"/>
      <c r="B742" s="213"/>
      <c r="C742" s="213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5.75" customHeight="1">
      <c r="A743" s="213"/>
      <c r="B743" s="213"/>
      <c r="C743" s="213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5.75" customHeight="1">
      <c r="A744" s="213"/>
      <c r="B744" s="213"/>
      <c r="C744" s="213"/>
      <c r="D744" s="213"/>
      <c r="E744" s="213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5.75" customHeight="1">
      <c r="A745" s="213"/>
      <c r="B745" s="213"/>
      <c r="C745" s="213"/>
      <c r="D745" s="213"/>
      <c r="E745" s="213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5.75" customHeight="1">
      <c r="A746" s="213"/>
      <c r="B746" s="213"/>
      <c r="C746" s="213"/>
      <c r="D746" s="213"/>
      <c r="E746" s="213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5.75" customHeight="1">
      <c r="A747" s="213"/>
      <c r="B747" s="213"/>
      <c r="C747" s="213"/>
      <c r="D747" s="213"/>
      <c r="E747" s="213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5.75" customHeight="1">
      <c r="A748" s="213"/>
      <c r="B748" s="213"/>
      <c r="C748" s="213"/>
      <c r="D748" s="213"/>
      <c r="E748" s="213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5.75" customHeight="1">
      <c r="A749" s="213"/>
      <c r="B749" s="213"/>
      <c r="C749" s="213"/>
      <c r="D749" s="213"/>
      <c r="E749" s="213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5.75" customHeight="1">
      <c r="A750" s="213"/>
      <c r="B750" s="213"/>
      <c r="C750" s="213"/>
      <c r="D750" s="213"/>
      <c r="E750" s="213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5.75" customHeight="1">
      <c r="A751" s="213"/>
      <c r="B751" s="213"/>
      <c r="C751" s="213"/>
      <c r="D751" s="213"/>
      <c r="E751" s="213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5.75" customHeight="1">
      <c r="A752" s="213"/>
      <c r="B752" s="213"/>
      <c r="C752" s="213"/>
      <c r="D752" s="213"/>
      <c r="E752" s="213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5.75" customHeight="1">
      <c r="A753" s="213"/>
      <c r="B753" s="213"/>
      <c r="C753" s="213"/>
      <c r="D753" s="213"/>
      <c r="E753" s="213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5.75" customHeight="1">
      <c r="A754" s="213"/>
      <c r="B754" s="213"/>
      <c r="C754" s="213"/>
      <c r="D754" s="213"/>
      <c r="E754" s="213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5.75" customHeight="1">
      <c r="A755" s="213"/>
      <c r="B755" s="213"/>
      <c r="C755" s="213"/>
      <c r="D755" s="213"/>
      <c r="E755" s="213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5.75" customHeight="1">
      <c r="A756" s="213"/>
      <c r="B756" s="213"/>
      <c r="C756" s="213"/>
      <c r="D756" s="213"/>
      <c r="E756" s="213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5.75" customHeight="1">
      <c r="A757" s="213"/>
      <c r="B757" s="213"/>
      <c r="C757" s="213"/>
      <c r="D757" s="213"/>
      <c r="E757" s="213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5.75" customHeight="1">
      <c r="A758" s="213"/>
      <c r="B758" s="213"/>
      <c r="C758" s="213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5.75" customHeight="1">
      <c r="A759" s="213"/>
      <c r="B759" s="213"/>
      <c r="C759" s="213"/>
      <c r="D759" s="213"/>
      <c r="E759" s="213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5.75" customHeight="1">
      <c r="A760" s="213"/>
      <c r="B760" s="213"/>
      <c r="C760" s="213"/>
      <c r="D760" s="213"/>
      <c r="E760" s="213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5.75" customHeight="1">
      <c r="A761" s="213"/>
      <c r="B761" s="213"/>
      <c r="C761" s="213"/>
      <c r="D761" s="213"/>
      <c r="E761" s="213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5.75" customHeight="1">
      <c r="A762" s="213"/>
      <c r="B762" s="213"/>
      <c r="C762" s="213"/>
      <c r="D762" s="213"/>
      <c r="E762" s="213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5.75" customHeight="1">
      <c r="A763" s="213"/>
      <c r="B763" s="213"/>
      <c r="C763" s="213"/>
      <c r="D763" s="213"/>
      <c r="E763" s="213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5.75" customHeight="1">
      <c r="A764" s="213"/>
      <c r="B764" s="213"/>
      <c r="C764" s="213"/>
      <c r="D764" s="213"/>
      <c r="E764" s="213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5.75" customHeight="1">
      <c r="A765" s="213"/>
      <c r="B765" s="213"/>
      <c r="C765" s="213"/>
      <c r="D765" s="213"/>
      <c r="E765" s="213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5.75" customHeight="1">
      <c r="A766" s="213"/>
      <c r="B766" s="213"/>
      <c r="C766" s="213"/>
      <c r="D766" s="213"/>
      <c r="E766" s="213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5.75" customHeight="1">
      <c r="A767" s="213"/>
      <c r="B767" s="213"/>
      <c r="C767" s="213"/>
      <c r="D767" s="213"/>
      <c r="E767" s="213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5.75" customHeight="1">
      <c r="A768" s="213"/>
      <c r="B768" s="213"/>
      <c r="C768" s="213"/>
      <c r="D768" s="213"/>
      <c r="E768" s="213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5.75" customHeight="1">
      <c r="A769" s="213"/>
      <c r="B769" s="213"/>
      <c r="C769" s="213"/>
      <c r="D769" s="213"/>
      <c r="E769" s="213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5.75" customHeight="1">
      <c r="A770" s="213"/>
      <c r="B770" s="213"/>
      <c r="C770" s="213"/>
      <c r="D770" s="213"/>
      <c r="E770" s="213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5.75" customHeight="1">
      <c r="A771" s="213"/>
      <c r="B771" s="213"/>
      <c r="C771" s="213"/>
      <c r="D771" s="213"/>
      <c r="E771" s="213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5.75" customHeight="1">
      <c r="A772" s="213"/>
      <c r="B772" s="213"/>
      <c r="C772" s="213"/>
      <c r="D772" s="213"/>
      <c r="E772" s="213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5.75" customHeight="1">
      <c r="A773" s="213"/>
      <c r="B773" s="213"/>
      <c r="C773" s="213"/>
      <c r="D773" s="213"/>
      <c r="E773" s="213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5.75" customHeight="1">
      <c r="A774" s="213"/>
      <c r="B774" s="213"/>
      <c r="C774" s="213"/>
      <c r="D774" s="213"/>
      <c r="E774" s="213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5.75" customHeight="1">
      <c r="A775" s="213"/>
      <c r="B775" s="213"/>
      <c r="C775" s="213"/>
      <c r="D775" s="213"/>
      <c r="E775" s="213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5.75" customHeight="1">
      <c r="A776" s="213"/>
      <c r="B776" s="213"/>
      <c r="C776" s="213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5.75" customHeight="1">
      <c r="A777" s="213"/>
      <c r="B777" s="213"/>
      <c r="C777" s="213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5.75" customHeight="1">
      <c r="A778" s="213"/>
      <c r="B778" s="213"/>
      <c r="C778" s="213"/>
      <c r="D778" s="213"/>
      <c r="E778" s="213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5.75" customHeight="1">
      <c r="A779" s="213"/>
      <c r="B779" s="213"/>
      <c r="C779" s="213"/>
      <c r="D779" s="213"/>
      <c r="E779" s="213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5.75" customHeight="1">
      <c r="A780" s="213"/>
      <c r="B780" s="213"/>
      <c r="C780" s="213"/>
      <c r="D780" s="213"/>
      <c r="E780" s="213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5.75" customHeight="1">
      <c r="A781" s="213"/>
      <c r="B781" s="213"/>
      <c r="C781" s="213"/>
      <c r="D781" s="213"/>
      <c r="E781" s="213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5.75" customHeight="1">
      <c r="A782" s="213"/>
      <c r="B782" s="213"/>
      <c r="C782" s="213"/>
      <c r="D782" s="213"/>
      <c r="E782" s="213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5.75" customHeight="1">
      <c r="A783" s="213"/>
      <c r="B783" s="213"/>
      <c r="C783" s="213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5.75" customHeight="1">
      <c r="A784" s="213"/>
      <c r="B784" s="213"/>
      <c r="C784" s="213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5.75" customHeight="1">
      <c r="A785" s="213"/>
      <c r="B785" s="213"/>
      <c r="C785" s="213"/>
      <c r="D785" s="213"/>
      <c r="E785" s="213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5.75" customHeight="1">
      <c r="A786" s="213"/>
      <c r="B786" s="213"/>
      <c r="C786" s="213"/>
      <c r="D786" s="213"/>
      <c r="E786" s="213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5.75" customHeight="1">
      <c r="A787" s="213"/>
      <c r="B787" s="213"/>
      <c r="C787" s="213"/>
      <c r="D787" s="213"/>
      <c r="E787" s="213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5.75" customHeight="1">
      <c r="A788" s="213"/>
      <c r="B788" s="213"/>
      <c r="C788" s="213"/>
      <c r="D788" s="213"/>
      <c r="E788" s="213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5.75" customHeight="1">
      <c r="A789" s="213"/>
      <c r="B789" s="213"/>
      <c r="C789" s="213"/>
      <c r="D789" s="213"/>
      <c r="E789" s="213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5.75" customHeight="1">
      <c r="A790" s="213"/>
      <c r="B790" s="213"/>
      <c r="C790" s="213"/>
      <c r="D790" s="213"/>
      <c r="E790" s="213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5.75" customHeight="1">
      <c r="A791" s="213"/>
      <c r="B791" s="213"/>
      <c r="C791" s="213"/>
      <c r="D791" s="213"/>
      <c r="E791" s="213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5.75" customHeight="1">
      <c r="A792" s="213"/>
      <c r="B792" s="213"/>
      <c r="C792" s="213"/>
      <c r="D792" s="213"/>
      <c r="E792" s="213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5.75" customHeight="1">
      <c r="A793" s="213"/>
      <c r="B793" s="213"/>
      <c r="C793" s="213"/>
      <c r="D793" s="213"/>
      <c r="E793" s="213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5.75" customHeight="1">
      <c r="A794" s="213"/>
      <c r="B794" s="213"/>
      <c r="C794" s="213"/>
      <c r="D794" s="213"/>
      <c r="E794" s="213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5.75" customHeight="1">
      <c r="A795" s="213"/>
      <c r="B795" s="213"/>
      <c r="C795" s="213"/>
      <c r="D795" s="213"/>
      <c r="E795" s="213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5.75" customHeight="1">
      <c r="A796" s="213"/>
      <c r="B796" s="213"/>
      <c r="C796" s="213"/>
      <c r="D796" s="213"/>
      <c r="E796" s="213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5.75" customHeight="1">
      <c r="A797" s="213"/>
      <c r="B797" s="213"/>
      <c r="C797" s="213"/>
      <c r="D797" s="213"/>
      <c r="E797" s="213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5.75" customHeight="1">
      <c r="A798" s="213"/>
      <c r="B798" s="213"/>
      <c r="C798" s="213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5.75" customHeight="1">
      <c r="A799" s="213"/>
      <c r="B799" s="213"/>
      <c r="C799" s="213"/>
      <c r="D799" s="213"/>
      <c r="E799" s="213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5.75" customHeight="1">
      <c r="A800" s="213"/>
      <c r="B800" s="213"/>
      <c r="C800" s="213"/>
      <c r="D800" s="213"/>
      <c r="E800" s="213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5.75" customHeight="1">
      <c r="A801" s="213"/>
      <c r="B801" s="213"/>
      <c r="C801" s="213"/>
      <c r="D801" s="213"/>
      <c r="E801" s="213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5.75" customHeight="1">
      <c r="A802" s="213"/>
      <c r="B802" s="213"/>
      <c r="C802" s="213"/>
      <c r="D802" s="213"/>
      <c r="E802" s="213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5.75" customHeight="1">
      <c r="A803" s="213"/>
      <c r="B803" s="213"/>
      <c r="C803" s="213"/>
      <c r="D803" s="213"/>
      <c r="E803" s="213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5.75" customHeight="1">
      <c r="A804" s="213"/>
      <c r="B804" s="213"/>
      <c r="C804" s="213"/>
      <c r="D804" s="213"/>
      <c r="E804" s="213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5.75" customHeight="1">
      <c r="A805" s="213"/>
      <c r="B805" s="213"/>
      <c r="C805" s="213"/>
      <c r="D805" s="213"/>
      <c r="E805" s="213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5.75" customHeight="1">
      <c r="A806" s="213"/>
      <c r="B806" s="213"/>
      <c r="C806" s="213"/>
      <c r="D806" s="213"/>
      <c r="E806" s="213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5.75" customHeight="1">
      <c r="A807" s="213"/>
      <c r="B807" s="213"/>
      <c r="C807" s="213"/>
      <c r="D807" s="213"/>
      <c r="E807" s="213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5.75" customHeight="1">
      <c r="A808" s="213"/>
      <c r="B808" s="213"/>
      <c r="C808" s="213"/>
      <c r="D808" s="213"/>
      <c r="E808" s="213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5.75" customHeight="1">
      <c r="A809" s="213"/>
      <c r="B809" s="213"/>
      <c r="C809" s="213"/>
      <c r="D809" s="213"/>
      <c r="E809" s="213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5.75" customHeight="1">
      <c r="A810" s="213"/>
      <c r="B810" s="213"/>
      <c r="C810" s="213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5.75" customHeight="1">
      <c r="A811" s="213"/>
      <c r="B811" s="213"/>
      <c r="C811" s="213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5.75" customHeight="1">
      <c r="A812" s="213"/>
      <c r="B812" s="213"/>
      <c r="C812" s="213"/>
      <c r="D812" s="213"/>
      <c r="E812" s="213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5.75" customHeight="1">
      <c r="A813" s="213"/>
      <c r="B813" s="213"/>
      <c r="C813" s="213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5.75" customHeight="1">
      <c r="A814" s="213"/>
      <c r="B814" s="213"/>
      <c r="C814" s="213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5.75" customHeight="1">
      <c r="A815" s="213"/>
      <c r="B815" s="213"/>
      <c r="C815" s="213"/>
      <c r="D815" s="213"/>
      <c r="E815" s="213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5.75" customHeight="1">
      <c r="A816" s="213"/>
      <c r="B816" s="213"/>
      <c r="C816" s="213"/>
      <c r="D816" s="213"/>
      <c r="E816" s="213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5.75" customHeight="1">
      <c r="A817" s="213"/>
      <c r="B817" s="213"/>
      <c r="C817" s="213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5.75" customHeight="1">
      <c r="A818" s="213"/>
      <c r="B818" s="213"/>
      <c r="C818" s="213"/>
      <c r="D818" s="213"/>
      <c r="E818" s="213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5.75" customHeight="1">
      <c r="A819" s="213"/>
      <c r="B819" s="213"/>
      <c r="C819" s="213"/>
      <c r="D819" s="213"/>
      <c r="E819" s="213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5.75" customHeight="1">
      <c r="A820" s="213"/>
      <c r="B820" s="213"/>
      <c r="C820" s="213"/>
      <c r="D820" s="213"/>
      <c r="E820" s="213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5.75" customHeight="1">
      <c r="A821" s="213"/>
      <c r="B821" s="213"/>
      <c r="C821" s="213"/>
      <c r="D821" s="213"/>
      <c r="E821" s="213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5.75" customHeight="1">
      <c r="A822" s="213"/>
      <c r="B822" s="213"/>
      <c r="C822" s="213"/>
      <c r="D822" s="213"/>
      <c r="E822" s="213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5.75" customHeight="1">
      <c r="A823" s="213"/>
      <c r="B823" s="213"/>
      <c r="C823" s="213"/>
      <c r="D823" s="213"/>
      <c r="E823" s="213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5.75" customHeight="1">
      <c r="A824" s="213"/>
      <c r="B824" s="213"/>
      <c r="C824" s="213"/>
      <c r="D824" s="213"/>
      <c r="E824" s="213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5.75" customHeight="1">
      <c r="A825" s="213"/>
      <c r="B825" s="213"/>
      <c r="C825" s="213"/>
      <c r="D825" s="213"/>
      <c r="E825" s="213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5.75" customHeight="1">
      <c r="A826" s="213"/>
      <c r="B826" s="213"/>
      <c r="C826" s="213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5.75" customHeight="1">
      <c r="A827" s="213"/>
      <c r="B827" s="213"/>
      <c r="C827" s="213"/>
      <c r="D827" s="213"/>
      <c r="E827" s="213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5.75" customHeight="1">
      <c r="A828" s="213"/>
      <c r="B828" s="213"/>
      <c r="C828" s="213"/>
      <c r="D828" s="213"/>
      <c r="E828" s="213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5.75" customHeight="1">
      <c r="A829" s="213"/>
      <c r="B829" s="213"/>
      <c r="C829" s="213"/>
      <c r="D829" s="213"/>
      <c r="E829" s="213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5.75" customHeight="1">
      <c r="A830" s="213"/>
      <c r="B830" s="213"/>
      <c r="C830" s="213"/>
      <c r="D830" s="213"/>
      <c r="E830" s="213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5.75" customHeight="1">
      <c r="A831" s="213"/>
      <c r="B831" s="213"/>
      <c r="C831" s="213"/>
      <c r="D831" s="213"/>
      <c r="E831" s="213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5.75" customHeight="1">
      <c r="A832" s="213"/>
      <c r="B832" s="213"/>
      <c r="C832" s="213"/>
      <c r="D832" s="213"/>
      <c r="E832" s="213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5.75" customHeight="1">
      <c r="A833" s="213"/>
      <c r="B833" s="213"/>
      <c r="C833" s="213"/>
      <c r="D833" s="213"/>
      <c r="E833" s="213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5.75" customHeight="1">
      <c r="A834" s="213"/>
      <c r="B834" s="213"/>
      <c r="C834" s="213"/>
      <c r="D834" s="213"/>
      <c r="E834" s="213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5.75" customHeight="1">
      <c r="A835" s="213"/>
      <c r="B835" s="213"/>
      <c r="C835" s="213"/>
      <c r="D835" s="213"/>
      <c r="E835" s="213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5.75" customHeight="1">
      <c r="A836" s="213"/>
      <c r="B836" s="213"/>
      <c r="C836" s="213"/>
      <c r="D836" s="213"/>
      <c r="E836" s="213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5.75" customHeight="1">
      <c r="A837" s="213"/>
      <c r="B837" s="213"/>
      <c r="C837" s="213"/>
      <c r="D837" s="213"/>
      <c r="E837" s="213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5.75" customHeight="1">
      <c r="A838" s="213"/>
      <c r="B838" s="213"/>
      <c r="C838" s="213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5.75" customHeight="1">
      <c r="A839" s="213"/>
      <c r="B839" s="213"/>
      <c r="C839" s="213"/>
      <c r="D839" s="213"/>
      <c r="E839" s="213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5.75" customHeight="1">
      <c r="A840" s="213"/>
      <c r="B840" s="213"/>
      <c r="C840" s="213"/>
      <c r="D840" s="213"/>
      <c r="E840" s="213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5.75" customHeight="1">
      <c r="A841" s="213"/>
      <c r="B841" s="213"/>
      <c r="C841" s="213"/>
      <c r="D841" s="213"/>
      <c r="E841" s="213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5.75" customHeight="1">
      <c r="A842" s="213"/>
      <c r="B842" s="213"/>
      <c r="C842" s="213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5.75" customHeight="1">
      <c r="A843" s="213"/>
      <c r="B843" s="213"/>
      <c r="C843" s="213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5.75" customHeight="1">
      <c r="A844" s="213"/>
      <c r="B844" s="213"/>
      <c r="C844" s="213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5.75" customHeight="1">
      <c r="A845" s="213"/>
      <c r="B845" s="213"/>
      <c r="C845" s="213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5.75" customHeight="1">
      <c r="A846" s="213"/>
      <c r="B846" s="213"/>
      <c r="C846" s="213"/>
      <c r="D846" s="213"/>
      <c r="E846" s="213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5.75" customHeight="1">
      <c r="A847" s="213"/>
      <c r="B847" s="213"/>
      <c r="C847" s="213"/>
      <c r="D847" s="213"/>
      <c r="E847" s="213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5.75" customHeight="1">
      <c r="A848" s="213"/>
      <c r="B848" s="213"/>
      <c r="C848" s="213"/>
      <c r="D848" s="213"/>
      <c r="E848" s="213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5.75" customHeight="1">
      <c r="A849" s="213"/>
      <c r="B849" s="213"/>
      <c r="C849" s="213"/>
      <c r="D849" s="213"/>
      <c r="E849" s="213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5.75" customHeight="1">
      <c r="A850" s="213"/>
      <c r="B850" s="213"/>
      <c r="C850" s="213"/>
      <c r="D850" s="213"/>
      <c r="E850" s="213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5.75" customHeight="1">
      <c r="A851" s="213"/>
      <c r="B851" s="213"/>
      <c r="C851" s="213"/>
      <c r="D851" s="213"/>
      <c r="E851" s="213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5.75" customHeight="1">
      <c r="A852" s="213"/>
      <c r="B852" s="213"/>
      <c r="C852" s="213"/>
      <c r="D852" s="213"/>
      <c r="E852" s="213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5.75" customHeight="1">
      <c r="A853" s="213"/>
      <c r="B853" s="213"/>
      <c r="C853" s="213"/>
      <c r="D853" s="213"/>
      <c r="E853" s="213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5.75" customHeight="1">
      <c r="A854" s="213"/>
      <c r="B854" s="213"/>
      <c r="C854" s="213"/>
      <c r="D854" s="213"/>
      <c r="E854" s="213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5.75" customHeight="1">
      <c r="A855" s="213"/>
      <c r="B855" s="213"/>
      <c r="C855" s="213"/>
      <c r="D855" s="213"/>
      <c r="E855" s="213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5.75" customHeight="1">
      <c r="A856" s="213"/>
      <c r="B856" s="213"/>
      <c r="C856" s="213"/>
      <c r="D856" s="213"/>
      <c r="E856" s="213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5.75" customHeight="1">
      <c r="A857" s="213"/>
      <c r="B857" s="213"/>
      <c r="C857" s="213"/>
      <c r="D857" s="213"/>
      <c r="E857" s="213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5.75" customHeight="1">
      <c r="A858" s="213"/>
      <c r="B858" s="213"/>
      <c r="C858" s="213"/>
      <c r="D858" s="213"/>
      <c r="E858" s="213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5.75" customHeight="1">
      <c r="A859" s="213"/>
      <c r="B859" s="213"/>
      <c r="C859" s="213"/>
      <c r="D859" s="213"/>
      <c r="E859" s="213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5.75" customHeight="1">
      <c r="A860" s="213"/>
      <c r="B860" s="213"/>
      <c r="C860" s="213"/>
      <c r="D860" s="213"/>
      <c r="E860" s="213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5.75" customHeight="1">
      <c r="A861" s="213"/>
      <c r="B861" s="213"/>
      <c r="C861" s="213"/>
      <c r="D861" s="213"/>
      <c r="E861" s="213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5.75" customHeight="1">
      <c r="A862" s="213"/>
      <c r="B862" s="213"/>
      <c r="C862" s="213"/>
      <c r="D862" s="213"/>
      <c r="E862" s="213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5.75" customHeight="1">
      <c r="A863" s="213"/>
      <c r="B863" s="213"/>
      <c r="C863" s="213"/>
      <c r="D863" s="213"/>
      <c r="E863" s="213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5.75" customHeight="1">
      <c r="A864" s="213"/>
      <c r="B864" s="213"/>
      <c r="C864" s="213"/>
      <c r="D864" s="213"/>
      <c r="E864" s="213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5.75" customHeight="1">
      <c r="A865" s="213"/>
      <c r="B865" s="213"/>
      <c r="C865" s="213"/>
      <c r="D865" s="213"/>
      <c r="E865" s="213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5.75" customHeight="1">
      <c r="A866" s="213"/>
      <c r="B866" s="213"/>
      <c r="C866" s="213"/>
      <c r="D866" s="213"/>
      <c r="E866" s="213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5.75" customHeight="1">
      <c r="A867" s="213"/>
      <c r="B867" s="213"/>
      <c r="C867" s="213"/>
      <c r="D867" s="213"/>
      <c r="E867" s="213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5.75" customHeight="1">
      <c r="A868" s="213"/>
      <c r="B868" s="213"/>
      <c r="C868" s="213"/>
      <c r="D868" s="213"/>
      <c r="E868" s="213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5.75" customHeight="1">
      <c r="A869" s="213"/>
      <c r="B869" s="213"/>
      <c r="C869" s="213"/>
      <c r="D869" s="213"/>
      <c r="E869" s="213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5.75" customHeight="1">
      <c r="A870" s="213"/>
      <c r="B870" s="213"/>
      <c r="C870" s="213"/>
      <c r="D870" s="213"/>
      <c r="E870" s="213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5.75" customHeight="1">
      <c r="A871" s="213"/>
      <c r="B871" s="213"/>
      <c r="C871" s="213"/>
      <c r="D871" s="213"/>
      <c r="E871" s="213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5.75" customHeight="1">
      <c r="A872" s="213"/>
      <c r="B872" s="213"/>
      <c r="C872" s="213"/>
      <c r="D872" s="213"/>
      <c r="E872" s="213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5.75" customHeight="1">
      <c r="A873" s="213"/>
      <c r="B873" s="213"/>
      <c r="C873" s="213"/>
      <c r="D873" s="213"/>
      <c r="E873" s="213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5.75" customHeight="1">
      <c r="A874" s="213"/>
      <c r="B874" s="213"/>
      <c r="C874" s="213"/>
      <c r="D874" s="213"/>
      <c r="E874" s="213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5.75" customHeight="1">
      <c r="A875" s="213"/>
      <c r="B875" s="213"/>
      <c r="C875" s="213"/>
      <c r="D875" s="213"/>
      <c r="E875" s="213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5.75" customHeight="1">
      <c r="A876" s="213"/>
      <c r="B876" s="213"/>
      <c r="C876" s="213"/>
      <c r="D876" s="213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5.75" customHeight="1">
      <c r="A877" s="213"/>
      <c r="B877" s="213"/>
      <c r="C877" s="213"/>
      <c r="D877" s="213"/>
      <c r="E877" s="213"/>
      <c r="F877" s="213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5.75" customHeight="1">
      <c r="A878" s="213"/>
      <c r="B878" s="213"/>
      <c r="C878" s="213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5.75" customHeight="1">
      <c r="A879" s="213"/>
      <c r="B879" s="213"/>
      <c r="C879" s="213"/>
      <c r="D879" s="213"/>
      <c r="E879" s="213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5.75" customHeight="1">
      <c r="A880" s="213"/>
      <c r="B880" s="213"/>
      <c r="C880" s="213"/>
      <c r="D880" s="213"/>
      <c r="E880" s="213"/>
      <c r="F880" s="213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5.75" customHeight="1">
      <c r="A881" s="213"/>
      <c r="B881" s="213"/>
      <c r="C881" s="213"/>
      <c r="D881" s="213"/>
      <c r="E881" s="213"/>
      <c r="F881" s="213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</row>
    <row r="882" spans="1:26" ht="15.75" customHeight="1">
      <c r="A882" s="213"/>
      <c r="B882" s="213"/>
      <c r="C882" s="213"/>
      <c r="D882" s="213"/>
      <c r="E882" s="213"/>
      <c r="F882" s="213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</row>
    <row r="883" spans="1:26" ht="15.75" customHeight="1">
      <c r="A883" s="213"/>
      <c r="B883" s="213"/>
      <c r="C883" s="213"/>
      <c r="D883" s="213"/>
      <c r="E883" s="213"/>
      <c r="F883" s="213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</row>
    <row r="884" spans="1:26" ht="15.75" customHeight="1">
      <c r="A884" s="213"/>
      <c r="B884" s="213"/>
      <c r="C884" s="213"/>
      <c r="D884" s="213"/>
      <c r="E884" s="213"/>
      <c r="F884" s="213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</row>
    <row r="885" spans="1:26" ht="15.75" customHeight="1">
      <c r="A885" s="213"/>
      <c r="B885" s="213"/>
      <c r="C885" s="213"/>
      <c r="D885" s="213"/>
      <c r="E885" s="213"/>
      <c r="F885" s="213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</row>
    <row r="886" spans="1:26" ht="15.75" customHeight="1">
      <c r="A886" s="213"/>
      <c r="B886" s="213"/>
      <c r="C886" s="213"/>
      <c r="D886" s="213"/>
      <c r="E886" s="213"/>
      <c r="F886" s="213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</row>
    <row r="887" spans="1:26" ht="15.75" customHeight="1">
      <c r="A887" s="213"/>
      <c r="B887" s="213"/>
      <c r="C887" s="213"/>
      <c r="D887" s="213"/>
      <c r="E887" s="213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5.75" customHeight="1">
      <c r="A888" s="213"/>
      <c r="B888" s="213"/>
      <c r="C888" s="213"/>
      <c r="D888" s="213"/>
      <c r="E888" s="213"/>
      <c r="F888" s="213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5.75" customHeight="1">
      <c r="A889" s="213"/>
      <c r="B889" s="213"/>
      <c r="C889" s="213"/>
      <c r="D889" s="213"/>
      <c r="E889" s="213"/>
      <c r="F889" s="213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5.75" customHeight="1">
      <c r="A890" s="213"/>
      <c r="B890" s="213"/>
      <c r="C890" s="213"/>
      <c r="D890" s="213"/>
      <c r="E890" s="213"/>
      <c r="F890" s="213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5.75" customHeight="1">
      <c r="A891" s="213"/>
      <c r="B891" s="213"/>
      <c r="C891" s="213"/>
      <c r="D891" s="213"/>
      <c r="E891" s="213"/>
      <c r="F891" s="213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5.75" customHeight="1">
      <c r="A892" s="213"/>
      <c r="B892" s="213"/>
      <c r="C892" s="213"/>
      <c r="D892" s="213"/>
      <c r="E892" s="213"/>
      <c r="F892" s="213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5.75" customHeight="1">
      <c r="A893" s="213"/>
      <c r="B893" s="213"/>
      <c r="C893" s="213"/>
      <c r="D893" s="213"/>
      <c r="E893" s="213"/>
      <c r="F893" s="213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5.75" customHeight="1">
      <c r="A894" s="213"/>
      <c r="B894" s="213"/>
      <c r="C894" s="213"/>
      <c r="D894" s="213"/>
      <c r="E894" s="213"/>
      <c r="F894" s="213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5.75" customHeight="1">
      <c r="A895" s="213"/>
      <c r="B895" s="213"/>
      <c r="C895" s="213"/>
      <c r="D895" s="213"/>
      <c r="E895" s="213"/>
      <c r="F895" s="213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5.75" customHeight="1">
      <c r="A896" s="213"/>
      <c r="B896" s="213"/>
      <c r="C896" s="213"/>
      <c r="D896" s="213"/>
      <c r="E896" s="213"/>
      <c r="F896" s="213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5.75" customHeight="1">
      <c r="A897" s="213"/>
      <c r="B897" s="213"/>
      <c r="C897" s="213"/>
      <c r="D897" s="213"/>
      <c r="E897" s="213"/>
      <c r="F897" s="213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5.75" customHeight="1">
      <c r="A898" s="213"/>
      <c r="B898" s="213"/>
      <c r="C898" s="213"/>
      <c r="D898" s="213"/>
      <c r="E898" s="213"/>
      <c r="F898" s="213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5.75" customHeight="1">
      <c r="A899" s="213"/>
      <c r="B899" s="213"/>
      <c r="C899" s="213"/>
      <c r="D899" s="213"/>
      <c r="E899" s="213"/>
      <c r="F899" s="213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5.75" customHeight="1">
      <c r="A900" s="213"/>
      <c r="B900" s="213"/>
      <c r="C900" s="213"/>
      <c r="D900" s="213"/>
      <c r="E900" s="213"/>
      <c r="F900" s="213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5.75" customHeight="1">
      <c r="A901" s="213"/>
      <c r="B901" s="213"/>
      <c r="C901" s="213"/>
      <c r="D901" s="213"/>
      <c r="E901" s="213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5.75" customHeight="1">
      <c r="A902" s="213"/>
      <c r="B902" s="213"/>
      <c r="C902" s="213"/>
      <c r="D902" s="213"/>
      <c r="E902" s="213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5.75" customHeight="1">
      <c r="A903" s="213"/>
      <c r="B903" s="213"/>
      <c r="C903" s="213"/>
      <c r="D903" s="213"/>
      <c r="E903" s="213"/>
      <c r="F903" s="213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5.75" customHeight="1">
      <c r="A904" s="213"/>
      <c r="B904" s="213"/>
      <c r="C904" s="213"/>
      <c r="D904" s="213"/>
      <c r="E904" s="213"/>
      <c r="F904" s="213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5.75" customHeight="1">
      <c r="A905" s="213"/>
      <c r="B905" s="213"/>
      <c r="C905" s="213"/>
      <c r="D905" s="213"/>
      <c r="E905" s="213"/>
      <c r="F905" s="213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5.75" customHeight="1">
      <c r="A906" s="213"/>
      <c r="B906" s="213"/>
      <c r="C906" s="213"/>
      <c r="D906" s="213"/>
      <c r="E906" s="213"/>
      <c r="F906" s="213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5.75" customHeight="1">
      <c r="A907" s="213"/>
      <c r="B907" s="213"/>
      <c r="C907" s="213"/>
      <c r="D907" s="213"/>
      <c r="E907" s="213"/>
      <c r="F907" s="213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5.75" customHeight="1">
      <c r="A908" s="213"/>
      <c r="B908" s="213"/>
      <c r="C908" s="213"/>
      <c r="D908" s="213"/>
      <c r="E908" s="213"/>
      <c r="F908" s="213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5.75" customHeight="1">
      <c r="A909" s="213"/>
      <c r="B909" s="213"/>
      <c r="C909" s="213"/>
      <c r="D909" s="213"/>
      <c r="E909" s="213"/>
      <c r="F909" s="213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5.75" customHeight="1">
      <c r="A910" s="213"/>
      <c r="B910" s="213"/>
      <c r="C910" s="213"/>
      <c r="D910" s="213"/>
      <c r="E910" s="213"/>
      <c r="F910" s="213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5.75" customHeight="1">
      <c r="A911" s="213"/>
      <c r="B911" s="213"/>
      <c r="C911" s="213"/>
      <c r="D911" s="213"/>
      <c r="E911" s="213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5.75" customHeight="1">
      <c r="A912" s="213"/>
      <c r="B912" s="213"/>
      <c r="C912" s="213"/>
      <c r="D912" s="213"/>
      <c r="E912" s="213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5.75" customHeight="1">
      <c r="A913" s="213"/>
      <c r="B913" s="213"/>
      <c r="C913" s="213"/>
      <c r="D913" s="213"/>
      <c r="E913" s="213"/>
      <c r="F913" s="213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5.75" customHeight="1">
      <c r="A914" s="213"/>
      <c r="B914" s="213"/>
      <c r="C914" s="213"/>
      <c r="D914" s="213"/>
      <c r="E914" s="213"/>
      <c r="F914" s="213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5.75" customHeight="1">
      <c r="A915" s="213"/>
      <c r="B915" s="213"/>
      <c r="C915" s="213"/>
      <c r="D915" s="213"/>
      <c r="E915" s="213"/>
      <c r="F915" s="213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5.75" customHeight="1">
      <c r="A916" s="213"/>
      <c r="B916" s="213"/>
      <c r="C916" s="213"/>
      <c r="D916" s="213"/>
      <c r="E916" s="213"/>
      <c r="F916" s="213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5.75" customHeight="1">
      <c r="A917" s="213"/>
      <c r="B917" s="213"/>
      <c r="C917" s="213"/>
      <c r="D917" s="213"/>
      <c r="E917" s="213"/>
      <c r="F917" s="213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5.75" customHeight="1">
      <c r="A918" s="213"/>
      <c r="B918" s="213"/>
      <c r="C918" s="213"/>
      <c r="D918" s="213"/>
      <c r="E918" s="213"/>
      <c r="F918" s="213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5.75" customHeight="1">
      <c r="A919" s="213"/>
      <c r="B919" s="213"/>
      <c r="C919" s="213"/>
      <c r="D919" s="213"/>
      <c r="E919" s="213"/>
      <c r="F919" s="213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5.75" customHeight="1">
      <c r="A920" s="213"/>
      <c r="B920" s="213"/>
      <c r="C920" s="213"/>
      <c r="D920" s="213"/>
      <c r="E920" s="213"/>
      <c r="F920" s="213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5.75" customHeight="1">
      <c r="A921" s="213"/>
      <c r="B921" s="213"/>
      <c r="C921" s="213"/>
      <c r="D921" s="213"/>
      <c r="E921" s="213"/>
      <c r="F921" s="213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5.75" customHeight="1">
      <c r="A922" s="213"/>
      <c r="B922" s="213"/>
      <c r="C922" s="213"/>
      <c r="D922" s="213"/>
      <c r="E922" s="213"/>
      <c r="F922" s="213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5.75" customHeight="1">
      <c r="A923" s="213"/>
      <c r="B923" s="213"/>
      <c r="C923" s="213"/>
      <c r="D923" s="213"/>
      <c r="E923" s="213"/>
      <c r="F923" s="213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5.75" customHeight="1">
      <c r="A924" s="213"/>
      <c r="B924" s="213"/>
      <c r="C924" s="213"/>
      <c r="D924" s="213"/>
      <c r="E924" s="213"/>
      <c r="F924" s="213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5.75" customHeight="1">
      <c r="A925" s="213"/>
      <c r="B925" s="213"/>
      <c r="C925" s="213"/>
      <c r="D925" s="213"/>
      <c r="E925" s="213"/>
      <c r="F925" s="213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5.75" customHeight="1">
      <c r="A926" s="213"/>
      <c r="B926" s="213"/>
      <c r="C926" s="213"/>
      <c r="D926" s="213"/>
      <c r="E926" s="213"/>
      <c r="F926" s="213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5.75" customHeight="1">
      <c r="A927" s="213"/>
      <c r="B927" s="213"/>
      <c r="C927" s="213"/>
      <c r="D927" s="213"/>
      <c r="E927" s="213"/>
      <c r="F927" s="213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5.75" customHeight="1">
      <c r="A928" s="213"/>
      <c r="B928" s="213"/>
      <c r="C928" s="213"/>
      <c r="D928" s="213"/>
      <c r="E928" s="213"/>
      <c r="F928" s="213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5.75" customHeight="1">
      <c r="A929" s="213"/>
      <c r="B929" s="213"/>
      <c r="C929" s="213"/>
      <c r="D929" s="213"/>
      <c r="E929" s="213"/>
      <c r="F929" s="213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5.75" customHeight="1">
      <c r="A930" s="213"/>
      <c r="B930" s="213"/>
      <c r="C930" s="213"/>
      <c r="D930" s="213"/>
      <c r="E930" s="213"/>
      <c r="F930" s="213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5.75" customHeight="1">
      <c r="A931" s="213"/>
      <c r="B931" s="213"/>
      <c r="C931" s="213"/>
      <c r="D931" s="213"/>
      <c r="E931" s="213"/>
      <c r="F931" s="213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5.75" customHeight="1">
      <c r="A932" s="213"/>
      <c r="B932" s="213"/>
      <c r="C932" s="213"/>
      <c r="D932" s="213"/>
      <c r="E932" s="213"/>
      <c r="F932" s="213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5.75" customHeight="1">
      <c r="A933" s="213"/>
      <c r="B933" s="213"/>
      <c r="C933" s="213"/>
      <c r="D933" s="213"/>
      <c r="E933" s="213"/>
      <c r="F933" s="213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5.75" customHeight="1">
      <c r="A934" s="213"/>
      <c r="B934" s="213"/>
      <c r="C934" s="213"/>
      <c r="D934" s="213"/>
      <c r="E934" s="213"/>
      <c r="F934" s="213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5.75" customHeight="1">
      <c r="A935" s="213"/>
      <c r="B935" s="213"/>
      <c r="C935" s="213"/>
      <c r="D935" s="213"/>
      <c r="E935" s="213"/>
      <c r="F935" s="213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5.75" customHeight="1">
      <c r="A936" s="213"/>
      <c r="B936" s="213"/>
      <c r="C936" s="213"/>
      <c r="D936" s="213"/>
      <c r="E936" s="213"/>
      <c r="F936" s="213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5.75" customHeight="1">
      <c r="A937" s="213"/>
      <c r="B937" s="213"/>
      <c r="C937" s="213"/>
      <c r="D937" s="213"/>
      <c r="E937" s="213"/>
      <c r="F937" s="213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5.75" customHeight="1">
      <c r="A938" s="213"/>
      <c r="B938" s="213"/>
      <c r="C938" s="213"/>
      <c r="D938" s="213"/>
      <c r="E938" s="213"/>
      <c r="F938" s="213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5.75" customHeight="1">
      <c r="A939" s="213"/>
      <c r="B939" s="213"/>
      <c r="C939" s="213"/>
      <c r="D939" s="213"/>
      <c r="E939" s="213"/>
      <c r="F939" s="213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5.75" customHeight="1">
      <c r="A940" s="213"/>
      <c r="B940" s="213"/>
      <c r="C940" s="213"/>
      <c r="D940" s="213"/>
      <c r="E940" s="213"/>
      <c r="F940" s="213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5.75" customHeight="1">
      <c r="A941" s="213"/>
      <c r="B941" s="213"/>
      <c r="C941" s="213"/>
      <c r="D941" s="213"/>
      <c r="E941" s="213"/>
      <c r="F941" s="213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5.75" customHeight="1">
      <c r="A942" s="213"/>
      <c r="B942" s="213"/>
      <c r="C942" s="213"/>
      <c r="D942" s="213"/>
      <c r="E942" s="213"/>
      <c r="F942" s="213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5.75" customHeight="1">
      <c r="A943" s="213"/>
      <c r="B943" s="213"/>
      <c r="C943" s="213"/>
      <c r="D943" s="213"/>
      <c r="E943" s="213"/>
      <c r="F943" s="213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5.75" customHeight="1">
      <c r="A944" s="213"/>
      <c r="B944" s="213"/>
      <c r="C944" s="213"/>
      <c r="D944" s="213"/>
      <c r="E944" s="213"/>
      <c r="F944" s="213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5.75" customHeight="1">
      <c r="A945" s="213"/>
      <c r="B945" s="213"/>
      <c r="C945" s="213"/>
      <c r="D945" s="213"/>
      <c r="E945" s="213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5.75" customHeight="1">
      <c r="A946" s="213"/>
      <c r="B946" s="213"/>
      <c r="C946" s="213"/>
      <c r="D946" s="213"/>
      <c r="E946" s="213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5.75" customHeight="1">
      <c r="A947" s="213"/>
      <c r="B947" s="213"/>
      <c r="C947" s="213"/>
      <c r="D947" s="213"/>
      <c r="E947" s="213"/>
      <c r="F947" s="213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5.75" customHeight="1">
      <c r="A948" s="213"/>
      <c r="B948" s="213"/>
      <c r="C948" s="213"/>
      <c r="D948" s="213"/>
      <c r="E948" s="213"/>
      <c r="F948" s="213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5.75" customHeight="1">
      <c r="A949" s="213"/>
      <c r="B949" s="213"/>
      <c r="C949" s="213"/>
      <c r="D949" s="213"/>
      <c r="E949" s="213"/>
      <c r="F949" s="213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5.75" customHeight="1">
      <c r="A950" s="213"/>
      <c r="B950" s="213"/>
      <c r="C950" s="213"/>
      <c r="D950" s="213"/>
      <c r="E950" s="213"/>
      <c r="F950" s="213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5.75" customHeight="1">
      <c r="A951" s="213"/>
      <c r="B951" s="213"/>
      <c r="C951" s="213"/>
      <c r="D951" s="213"/>
      <c r="E951" s="213"/>
      <c r="F951" s="213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5.75" customHeight="1">
      <c r="A952" s="213"/>
      <c r="B952" s="213"/>
      <c r="C952" s="213"/>
      <c r="D952" s="213"/>
      <c r="E952" s="213"/>
      <c r="F952" s="213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5.75" customHeight="1">
      <c r="A953" s="213"/>
      <c r="B953" s="213"/>
      <c r="C953" s="213"/>
      <c r="D953" s="213"/>
      <c r="E953" s="213"/>
      <c r="F953" s="213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5.75" customHeight="1">
      <c r="A954" s="213"/>
      <c r="B954" s="213"/>
      <c r="C954" s="213"/>
      <c r="D954" s="213"/>
      <c r="E954" s="213"/>
      <c r="F954" s="213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5.75" customHeight="1">
      <c r="A955" s="213"/>
      <c r="B955" s="213"/>
      <c r="C955" s="213"/>
      <c r="D955" s="213"/>
      <c r="E955" s="213"/>
      <c r="F955" s="213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5.75" customHeight="1">
      <c r="A956" s="213"/>
      <c r="B956" s="213"/>
      <c r="C956" s="213"/>
      <c r="D956" s="213"/>
      <c r="E956" s="213"/>
      <c r="F956" s="213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5.75" customHeight="1">
      <c r="A957" s="213"/>
      <c r="B957" s="213"/>
      <c r="C957" s="213"/>
      <c r="D957" s="213"/>
      <c r="E957" s="213"/>
      <c r="F957" s="213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5.75" customHeight="1">
      <c r="A958" s="213"/>
      <c r="B958" s="213"/>
      <c r="C958" s="213"/>
      <c r="D958" s="213"/>
      <c r="E958" s="213"/>
      <c r="F958" s="213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5.75" customHeight="1">
      <c r="A959" s="213"/>
      <c r="B959" s="213"/>
      <c r="C959" s="213"/>
      <c r="D959" s="213"/>
      <c r="E959" s="213"/>
      <c r="F959" s="213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5.75" customHeight="1">
      <c r="A960" s="213"/>
      <c r="B960" s="213"/>
      <c r="C960" s="213"/>
      <c r="D960" s="213"/>
      <c r="E960" s="213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5.75" customHeight="1">
      <c r="A961" s="213"/>
      <c r="B961" s="213"/>
      <c r="C961" s="213"/>
      <c r="D961" s="213"/>
      <c r="E961" s="213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5.75" customHeight="1">
      <c r="A962" s="213"/>
      <c r="B962" s="213"/>
      <c r="C962" s="213"/>
      <c r="D962" s="213"/>
      <c r="E962" s="213"/>
      <c r="F962" s="213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5.75" customHeight="1">
      <c r="A963" s="213"/>
      <c r="B963" s="213"/>
      <c r="C963" s="213"/>
      <c r="D963" s="213"/>
      <c r="E963" s="213"/>
      <c r="F963" s="213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5.75" customHeight="1">
      <c r="A964" s="213"/>
      <c r="B964" s="213"/>
      <c r="C964" s="213"/>
      <c r="D964" s="213"/>
      <c r="E964" s="213"/>
      <c r="F964" s="213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5.75" customHeight="1">
      <c r="A965" s="213"/>
      <c r="B965" s="213"/>
      <c r="C965" s="213"/>
      <c r="D965" s="213"/>
      <c r="E965" s="213"/>
      <c r="F965" s="213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5.75" customHeight="1">
      <c r="A966" s="213"/>
      <c r="B966" s="213"/>
      <c r="C966" s="213"/>
      <c r="D966" s="213"/>
      <c r="E966" s="213"/>
      <c r="F966" s="213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5.75" customHeight="1">
      <c r="A967" s="213"/>
      <c r="B967" s="213"/>
      <c r="C967" s="213"/>
      <c r="D967" s="213"/>
      <c r="E967" s="213"/>
      <c r="F967" s="213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5.75" customHeight="1">
      <c r="A968" s="213"/>
      <c r="B968" s="213"/>
      <c r="C968" s="213"/>
      <c r="D968" s="213"/>
      <c r="E968" s="213"/>
      <c r="F968" s="213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5.75" customHeight="1">
      <c r="A969" s="213"/>
      <c r="B969" s="213"/>
      <c r="C969" s="213"/>
      <c r="D969" s="213"/>
      <c r="E969" s="213"/>
      <c r="F969" s="213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5.75" customHeight="1">
      <c r="A970" s="213"/>
      <c r="B970" s="213"/>
      <c r="C970" s="213"/>
      <c r="D970" s="213"/>
      <c r="E970" s="213"/>
      <c r="F970" s="213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5.75" customHeight="1">
      <c r="A971" s="213"/>
      <c r="B971" s="213"/>
      <c r="C971" s="213"/>
      <c r="D971" s="213"/>
      <c r="E971" s="213"/>
      <c r="F971" s="213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5.75" customHeight="1">
      <c r="A972" s="213"/>
      <c r="B972" s="213"/>
      <c r="C972" s="213"/>
      <c r="D972" s="213"/>
      <c r="E972" s="213"/>
      <c r="F972" s="213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5.75" customHeight="1">
      <c r="A973" s="213"/>
      <c r="B973" s="213"/>
      <c r="C973" s="213"/>
      <c r="D973" s="213"/>
      <c r="E973" s="213"/>
      <c r="F973" s="213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5.75" customHeight="1">
      <c r="A974" s="213"/>
      <c r="B974" s="213"/>
      <c r="C974" s="213"/>
      <c r="D974" s="213"/>
      <c r="E974" s="213"/>
      <c r="F974" s="213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</sheetData>
  <mergeCells count="69">
    <mergeCell ref="D51:E51"/>
    <mergeCell ref="A52:B52"/>
    <mergeCell ref="D52:E52"/>
    <mergeCell ref="A53:B53"/>
    <mergeCell ref="D53:G53"/>
    <mergeCell ref="A54:B54"/>
    <mergeCell ref="C54:G54"/>
    <mergeCell ref="A47:B47"/>
    <mergeCell ref="D47:G47"/>
    <mergeCell ref="H47:P54"/>
    <mergeCell ref="A48:B48"/>
    <mergeCell ref="D48:G48"/>
    <mergeCell ref="A49:B49"/>
    <mergeCell ref="D49:E49"/>
    <mergeCell ref="A50:B50"/>
    <mergeCell ref="D50:E50"/>
    <mergeCell ref="A51:B51"/>
    <mergeCell ref="B42:P42"/>
    <mergeCell ref="B43:P43"/>
    <mergeCell ref="B44:P44"/>
    <mergeCell ref="B45:P45"/>
    <mergeCell ref="A46:B46"/>
    <mergeCell ref="D46:G46"/>
    <mergeCell ref="H46:P46"/>
    <mergeCell ref="C36:G36"/>
    <mergeCell ref="C37:G37"/>
    <mergeCell ref="A39:H39"/>
    <mergeCell ref="A40:P40"/>
    <mergeCell ref="B41:C41"/>
    <mergeCell ref="D41:E41"/>
    <mergeCell ref="H41:P41"/>
    <mergeCell ref="C28:G28"/>
    <mergeCell ref="C29:G29"/>
    <mergeCell ref="C30:G30"/>
    <mergeCell ref="C31:G31"/>
    <mergeCell ref="C32:G32"/>
    <mergeCell ref="C33:G33"/>
    <mergeCell ref="C22:G22"/>
    <mergeCell ref="C23:G23"/>
    <mergeCell ref="C24:G24"/>
    <mergeCell ref="C25:G25"/>
    <mergeCell ref="C26:G26"/>
    <mergeCell ref="C27:G27"/>
    <mergeCell ref="C16:G16"/>
    <mergeCell ref="C17:G17"/>
    <mergeCell ref="C18:G18"/>
    <mergeCell ref="C19:G19"/>
    <mergeCell ref="C20:G20"/>
    <mergeCell ref="C21:G21"/>
    <mergeCell ref="C10:G10"/>
    <mergeCell ref="C11:G11"/>
    <mergeCell ref="C12:G12"/>
    <mergeCell ref="C13:G13"/>
    <mergeCell ref="C14:G14"/>
    <mergeCell ref="C15:G15"/>
    <mergeCell ref="C5:G5"/>
    <mergeCell ref="J5:K5"/>
    <mergeCell ref="C6:G6"/>
    <mergeCell ref="C7:G7"/>
    <mergeCell ref="C8:G8"/>
    <mergeCell ref="C9:G9"/>
    <mergeCell ref="A1:B4"/>
    <mergeCell ref="C1:J1"/>
    <mergeCell ref="K1:P4"/>
    <mergeCell ref="C2:E2"/>
    <mergeCell ref="G2:H2"/>
    <mergeCell ref="C3:D3"/>
    <mergeCell ref="H3:I3"/>
    <mergeCell ref="D4:J4"/>
  </mergeCells>
  <pageMargins left="0.25" right="0.25" top="0.75" bottom="0.75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Entrada - Creme de Abobora</vt:lpstr>
      <vt:lpstr>Prato Principal - Rissoto</vt:lpstr>
      <vt:lpstr>Sobremesa - Cheesecake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Dina_Dias</dc:creator>
  <cp:lastModifiedBy>GAP</cp:lastModifiedBy>
  <cp:lastPrinted>2025-02-24T14:55:04Z</cp:lastPrinted>
  <dcterms:created xsi:type="dcterms:W3CDTF">2012-09-21T19:07:32Z</dcterms:created>
  <dcterms:modified xsi:type="dcterms:W3CDTF">2025-02-24T17:24:10Z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e4a603a126e748ada6edc38a2ac806c2</vt:lpwstr>
  </property>
</Properties>
</file>