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naal\Desktop\2025-2026\Eco Escolas\Desafio - Eco Ementas\"/>
    </mc:Choice>
  </mc:AlternateContent>
  <xr:revisionPtr revIDLastSave="0" documentId="13_ncr:1_{9B63DAA5-E924-4D81-A5E9-A5855F186642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Dueto de cremes" sheetId="1" r:id="rId1"/>
    <sheet name="Filete robalo, molho virgem" sheetId="2" r:id="rId2"/>
    <sheet name="Arroz doce, pera bebe, crum" sheetId="3" r:id="rId3"/>
    <sheet name="Lista de mercadorias" sheetId="4" r:id="rId4"/>
    <sheet name="Folha3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9" roundtripDataChecksum="sPXdO9qCgQ0W/qOuH7lBHTlA8UCUDvsvsGtm8AVBrlg="/>
    </ext>
  </extLst>
</workbook>
</file>

<file path=xl/calcChain.xml><?xml version="1.0" encoding="utf-8"?>
<calcChain xmlns="http://schemas.openxmlformats.org/spreadsheetml/2006/main">
  <c r="J46" i="4" l="1"/>
  <c r="I46" i="4"/>
  <c r="H46" i="4"/>
  <c r="G46" i="4"/>
  <c r="E44" i="4"/>
  <c r="E45" i="4" s="1"/>
  <c r="E40" i="4"/>
  <c r="E41" i="4" s="1"/>
  <c r="E37" i="4"/>
  <c r="E36" i="4"/>
  <c r="E35" i="4"/>
  <c r="E34" i="4"/>
  <c r="E33" i="4"/>
  <c r="E32" i="4"/>
  <c r="E31" i="4"/>
  <c r="E30" i="4"/>
  <c r="E29" i="4"/>
  <c r="E28" i="4"/>
  <c r="E27" i="4"/>
  <c r="E24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D33" i="3"/>
  <c r="I27" i="3"/>
  <c r="I26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9" i="3"/>
  <c r="I8" i="3"/>
  <c r="I7" i="3"/>
  <c r="I28" i="3" s="1"/>
  <c r="D33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3" i="2"/>
  <c r="I12" i="2"/>
  <c r="I11" i="2"/>
  <c r="I10" i="2"/>
  <c r="I9" i="2"/>
  <c r="I8" i="2"/>
  <c r="I7" i="2"/>
  <c r="I28" i="2" s="1"/>
  <c r="I6" i="2"/>
  <c r="D33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I28" i="1" s="1"/>
  <c r="E22" i="4" l="1"/>
  <c r="E38" i="4"/>
  <c r="E25" i="4"/>
  <c r="I29" i="1"/>
  <c r="I30" i="1" s="1"/>
  <c r="I33" i="1" s="1"/>
  <c r="B34" i="1" s="1"/>
  <c r="I29" i="3"/>
  <c r="I30" i="3" s="1"/>
  <c r="I33" i="3" s="1"/>
  <c r="B34" i="3" s="1"/>
  <c r="I29" i="2"/>
  <c r="I30" i="2" s="1"/>
  <c r="I33" i="2" s="1"/>
  <c r="B34" i="2" s="1"/>
  <c r="E47" i="4"/>
  <c r="F33" i="2" l="1"/>
  <c r="E33" i="2"/>
  <c r="E33" i="3"/>
  <c r="F33" i="3"/>
  <c r="E33" i="1"/>
  <c r="F33" i="1"/>
</calcChain>
</file>

<file path=xl/sharedStrings.xml><?xml version="1.0" encoding="utf-8"?>
<sst xmlns="http://schemas.openxmlformats.org/spreadsheetml/2006/main" count="291" uniqueCount="129">
  <si>
    <t>FICHA TÉCNICA DE COZINHA</t>
  </si>
  <si>
    <t>Nome:</t>
  </si>
  <si>
    <t>Chefes lara Vaz, Beatriz Silva, Vera Silva</t>
  </si>
  <si>
    <t>Dueto de creme de feijão encarnado e feiijão branco</t>
  </si>
  <si>
    <t>Nº Pax:</t>
  </si>
  <si>
    <t>INGREDIENTES</t>
  </si>
  <si>
    <t>QUANT</t>
  </si>
  <si>
    <t>UN</t>
  </si>
  <si>
    <t>P.U</t>
  </si>
  <si>
    <t>EUROS</t>
  </si>
  <si>
    <t>Creme de feijão encarnado:</t>
  </si>
  <si>
    <t>Feijão encarnado cozido</t>
  </si>
  <si>
    <t>Kg</t>
  </si>
  <si>
    <t>Alho francês (parte branca)</t>
  </si>
  <si>
    <t>Cebola</t>
  </si>
  <si>
    <t>Chuchu</t>
  </si>
  <si>
    <t>Azeite</t>
  </si>
  <si>
    <t>L</t>
  </si>
  <si>
    <t>Sal grosso</t>
  </si>
  <si>
    <t>Creme de feijão branco:</t>
  </si>
  <si>
    <t>Feijão Branco cozido</t>
  </si>
  <si>
    <t>TOTAL</t>
  </si>
  <si>
    <t>DEP 5%</t>
  </si>
  <si>
    <t>P.V.P.</t>
  </si>
  <si>
    <t>C.M.C.</t>
  </si>
  <si>
    <t>Preço.NET</t>
  </si>
  <si>
    <t>Racio F&amp;B</t>
  </si>
  <si>
    <t>F.A.C.</t>
  </si>
  <si>
    <t xml:space="preserve">Preço de custo </t>
  </si>
  <si>
    <t>C.P/PESS</t>
  </si>
  <si>
    <t>Desenvolvimento da receita:</t>
  </si>
  <si>
    <t>Para o creme de feijão encarnado:</t>
  </si>
  <si>
    <t xml:space="preserve">Preparar a "mise-en-place". </t>
  </si>
  <si>
    <t xml:space="preserve">chuchu e cortar também em pedaços pequenos. Escorrer o feijão encarnado e passar por várias águas. </t>
  </si>
  <si>
    <t xml:space="preserve">Colocar uma panela ao lume, adicionar o azeite. Juntar a cebola, o alho francês e refogar lentamente. Juntar o chuchu, cozinhar mais um pouco e cobrir  mais uns 5 minutos. Colocar o conteúdo num copo misturador e triturar até obter um creme liso e bem homogéneo. Reservar. </t>
  </si>
  <si>
    <t>com água. Adicionar um pouco de sal grosso e deixar cozinhar em lume brande cerca de 15 a 20 minutos. Juntar o feijão encarnado e cozinhar por mais</t>
  </si>
  <si>
    <t xml:space="preserve">uns 5 minutos. Retirar do lume, triturar com a varinha máguica, ou melhor colocar  o conteúdo num copo misturador e triturar até obter um creme liso e </t>
  </si>
  <si>
    <t>homogéneo. Reservar.</t>
  </si>
  <si>
    <t>Para o creme de feijão branco:</t>
  </si>
  <si>
    <t>Proceder da mesma forma com a mesma quantidade de ingredientes, somente altera o feijão branco.</t>
  </si>
  <si>
    <t>Fotografia, versão serviço cantina de escola</t>
  </si>
  <si>
    <t>Fotografia, versão serviço Gourmet</t>
  </si>
  <si>
    <t>Filete de robalo com molho virgem</t>
  </si>
  <si>
    <t>Robalo fresco</t>
  </si>
  <si>
    <t xml:space="preserve">Batata pequena </t>
  </si>
  <si>
    <t>Grelos congelados</t>
  </si>
  <si>
    <t xml:space="preserve">Alho </t>
  </si>
  <si>
    <t>Sal grosso (para realizar a batata ao murro)</t>
  </si>
  <si>
    <t>Sal fino (para temperar o peixe e grelos)</t>
  </si>
  <si>
    <t>Para o molho virgem:</t>
  </si>
  <si>
    <t>Tomate (de preferencia tipo coração de boi)</t>
  </si>
  <si>
    <t>Favas congeladas</t>
  </si>
  <si>
    <t>Azeitona preta sem caroço</t>
  </si>
  <si>
    <t>Cebolinho</t>
  </si>
  <si>
    <t>Vinagre balsâmico</t>
  </si>
  <si>
    <t>Sal fino</t>
  </si>
  <si>
    <t>Para o molho virgem</t>
  </si>
  <si>
    <t xml:space="preserve">Fazer o molho virgem (tomate em "concassê, gomos de azeitona preta, favas bringidas sem pele, azeite, vinagre balsâmico, azeite, cebolino picado, sal </t>
  </si>
  <si>
    <t>fino. Colocar todos os ingredientes num alguidar misturar, retificar temperos e reservar.</t>
  </si>
  <si>
    <t xml:space="preserve">Para o resto da receita: </t>
  </si>
  <si>
    <t>Amanhar o robalo. Levantar em filetes , tirar as espinhas e reservar.</t>
  </si>
  <si>
    <t xml:space="preserve">Lavar as batatas, limpar, colocar sal grosso num tabuleiro, meter as batatas por cima e colocar sal grosso novamente. Meter no forno quente a 180ºC </t>
  </si>
  <si>
    <t xml:space="preserve">durante cerca de 20 a 25 minutos. Passado esse tempo, retirar as batatas do forno, tirar o excsesso de sal e dar um pequeno murro com a mão. Juntar um pouco . </t>
  </si>
  <si>
    <t xml:space="preserve">pouco de alho picado e azeite, reservar. </t>
  </si>
  <si>
    <t>Cozer os grelos em água e sal, escorrer, temperar com azeite, alho e retificar temperos, reservar.</t>
  </si>
  <si>
    <t>Temperar os filetes com sal, saltear numa frigideira antiaderente cerca de 3 a 4 minutos. Retirar e empratar a gosto.</t>
  </si>
  <si>
    <t>Fotografia, versão gourmet</t>
  </si>
  <si>
    <t>Arroz doce de Estarreja, pera bebeda fingida e crumble de amêndoa e aveia</t>
  </si>
  <si>
    <t>Para o arroz doce:</t>
  </si>
  <si>
    <t>Arroz de Estarreja</t>
  </si>
  <si>
    <t>Limão (casca)</t>
  </si>
  <si>
    <t>Pau de canela</t>
  </si>
  <si>
    <t>Anís estrelado</t>
  </si>
  <si>
    <t>Água</t>
  </si>
  <si>
    <t>Bebida vegetal de arroz</t>
  </si>
  <si>
    <t>Açúcar</t>
  </si>
  <si>
    <t>Para as peras bêbeda fingida:</t>
  </si>
  <si>
    <t>Pera rocha</t>
  </si>
  <si>
    <t>Água de cozedura de beterraba fresca</t>
  </si>
  <si>
    <t>Laranja (casca)</t>
  </si>
  <si>
    <t>Para o crumble de amêndoa e aveia:</t>
  </si>
  <si>
    <t>Manteiga</t>
  </si>
  <si>
    <t>Açúcar amarelo</t>
  </si>
  <si>
    <t>Farinha de amêndoa</t>
  </si>
  <si>
    <t>Farinha de arroz</t>
  </si>
  <si>
    <t>Flocos de aveia</t>
  </si>
  <si>
    <t>Para o crumble</t>
  </si>
  <si>
    <t>Misture na batedeira a manteiga, o açúcar amarelo, a farinha de arroz, a farinha de amêndoae  os flocos de aveia até obter uma textura areada.</t>
  </si>
  <si>
    <t>Levar ao forno pré-aquecido a 165ºC durante aproximadamente 10 a 12 minutos consoante o forno, mexendo a cada 3 minutos. Retirar e deixar arrefecer.</t>
  </si>
  <si>
    <t xml:space="preserve">Para as peras bêbedas fingidas: </t>
  </si>
  <si>
    <t xml:space="preserve">Lavar e descascar as peras deixando os pés, guardá-las inteiras. Colocar todos os ingredientes dentro de uma panela até cobrir e levar ao lume. Deixar </t>
  </si>
  <si>
    <t>cozinhar. Quando as peras estiverem cozidas, retirar e deixar reduzir os líquidos da cozedura até otenção de um xarope natural. Reservar.</t>
  </si>
  <si>
    <t xml:space="preserve">Para o arroz doce de Estarreja: </t>
  </si>
  <si>
    <t>Num tacho colocar o arroz, a água, a casca de limão, o pau de canela, o anís estrelado e o sal fino. Ferver até evaporar a água quase na totalidade.</t>
  </si>
  <si>
    <t xml:space="preserve">Adicionar a bebida de arroz vegetal, levantar fervura e deixar cozinhar mexendo sempre. Quando o arroz estiver quase cozinhado, juntar o açúcar, cozinhar </t>
  </si>
  <si>
    <t xml:space="preserve">de novo. Retirar as especiárias , colocar o arroz nas taças ou copos onde irá ser servida a sobremesa. </t>
  </si>
  <si>
    <t>Para finalizar:</t>
  </si>
  <si>
    <t>Cortar as peras em gomos, colocar em cima do arroz doce, e salpicar com o crumble.</t>
  </si>
  <si>
    <t>Economato</t>
  </si>
  <si>
    <t>Quant</t>
  </si>
  <si>
    <t>Unid</t>
  </si>
  <si>
    <t>Preço U.</t>
  </si>
  <si>
    <t>Custo</t>
  </si>
  <si>
    <t>Hidratos/g</t>
  </si>
  <si>
    <t>Gorduras/g</t>
  </si>
  <si>
    <t>Proteína/g</t>
  </si>
  <si>
    <t>Calorias</t>
  </si>
  <si>
    <t>Feijão encarnado cozido enlatado</t>
  </si>
  <si>
    <t>Feijão branco cozido enlatado</t>
  </si>
  <si>
    <t xml:space="preserve">Sal grosso </t>
  </si>
  <si>
    <t>Vinagre bâlsamico</t>
  </si>
  <si>
    <t xml:space="preserve">Açúcar amarelo </t>
  </si>
  <si>
    <t>Farinha amêndoa</t>
  </si>
  <si>
    <t>Total</t>
  </si>
  <si>
    <t>Bebidas</t>
  </si>
  <si>
    <t>Frutas e legumes</t>
  </si>
  <si>
    <t>Alho francês</t>
  </si>
  <si>
    <t>Batata pequena (para murro)</t>
  </si>
  <si>
    <t>Tomate</t>
  </si>
  <si>
    <t>Limão</t>
  </si>
  <si>
    <t>Alho</t>
  </si>
  <si>
    <t>Pera</t>
  </si>
  <si>
    <t>Peixes</t>
  </si>
  <si>
    <t>Robalo (400/500)</t>
  </si>
  <si>
    <t>Lacticínios e queijos</t>
  </si>
  <si>
    <t>Total Receita</t>
  </si>
  <si>
    <t xml:space="preserve">Os valores nutricionais foram encontrados </t>
  </si>
  <si>
    <r>
      <rPr>
        <sz val="10"/>
        <color rgb="FF000000"/>
        <rFont val="Arial"/>
      </rPr>
      <t xml:space="preserve">com recurso à aplicação </t>
    </r>
    <r>
      <rPr>
        <b/>
        <sz val="10"/>
        <color rgb="FF000000"/>
        <rFont val="Arial"/>
      </rPr>
      <t>MyFitnessPal</t>
    </r>
    <r>
      <rPr>
        <sz val="10"/>
        <color rgb="FF000000"/>
        <rFont val="Arial"/>
      </rPr>
      <t>.</t>
    </r>
  </si>
  <si>
    <t>3269:2 = 1635 calorias por pessoa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</si>
</sst>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_-* #,##0.00\ [$€-1]_-;\-* #,##0.00\ [$€-1]_-;_-* &quot;-&quot;??\ [$€-1]"/>
    <numFmt numFmtId="167" formatCode="_-* #,##0.00\ &quot;€&quot;_-;\-* #,##0.00\ &quot;€&quot;_-;_-* &quot;-&quot;??\ &quot;€&quot;_-;_-@"/>
  </numFmts>
  <fonts count="30" x14ac:knownFonts="1">
    <font>
      <sz val="10"/>
      <color rgb="FF000000"/>
      <name val="Arial"/>
      <scheme val="minor"/>
    </font>
    <font>
      <sz val="10"/>
      <color theme="1"/>
      <name val="Times New Roman"/>
    </font>
    <font>
      <b/>
      <sz val="14"/>
      <color rgb="FF800000"/>
      <name val="Times New Roman"/>
    </font>
    <font>
      <sz val="10"/>
      <name val="Arial"/>
    </font>
    <font>
      <b/>
      <i/>
      <u/>
      <sz val="14"/>
      <color rgb="FF3366FF"/>
      <name val="Times New Roman"/>
    </font>
    <font>
      <b/>
      <sz val="10"/>
      <color theme="1"/>
      <name val="Times New Roman"/>
    </font>
    <font>
      <b/>
      <i/>
      <u/>
      <sz val="12"/>
      <color rgb="FF3366FF"/>
      <name val="Times New Roman"/>
    </font>
    <font>
      <b/>
      <u/>
      <sz val="12"/>
      <color rgb="FF3333CC"/>
      <name val="Times New Roman"/>
    </font>
    <font>
      <b/>
      <u/>
      <sz val="12"/>
      <color rgb="FF3333CC"/>
      <name val="Times New Roman"/>
    </font>
    <font>
      <b/>
      <u/>
      <sz val="12"/>
      <color rgb="FF3333CC"/>
      <name val="Times New Roman"/>
    </font>
    <font>
      <b/>
      <sz val="12"/>
      <color theme="1"/>
      <name val="Times New Roman"/>
    </font>
    <font>
      <b/>
      <u/>
      <sz val="16"/>
      <color rgb="FFFF0000"/>
      <name val="Times New Roman"/>
    </font>
    <font>
      <b/>
      <sz val="10"/>
      <color rgb="FF3333CC"/>
      <name val="Times New Roman"/>
    </font>
    <font>
      <sz val="10"/>
      <color rgb="FF0000FF"/>
      <name val="Times New Roman"/>
    </font>
    <font>
      <b/>
      <u/>
      <sz val="10"/>
      <color theme="1"/>
      <name val="Times New Roman"/>
    </font>
    <font>
      <b/>
      <sz val="11"/>
      <color theme="1"/>
      <name val="Tahoma"/>
    </font>
    <font>
      <b/>
      <u/>
      <sz val="10"/>
      <color theme="1"/>
      <name val="Times New Roman"/>
    </font>
    <font>
      <b/>
      <u/>
      <sz val="10"/>
      <color theme="1"/>
      <name val="Times New Roman"/>
    </font>
    <font>
      <b/>
      <sz val="11"/>
      <color theme="1"/>
      <name val="Times New Roman"/>
    </font>
    <font>
      <b/>
      <sz val="11"/>
      <color rgb="FFFF0000"/>
      <name val="Tahoma"/>
    </font>
    <font>
      <b/>
      <sz val="11"/>
      <color rgb="FF3333CC"/>
      <name val="Tahoma"/>
    </font>
    <font>
      <b/>
      <u/>
      <sz val="10"/>
      <color theme="1"/>
      <name val="Times New Roman"/>
    </font>
    <font>
      <b/>
      <u/>
      <sz val="10"/>
      <color theme="1"/>
      <name val="Times New Roman"/>
    </font>
    <font>
      <sz val="10"/>
      <color theme="1"/>
      <name val="Arial"/>
    </font>
    <font>
      <sz val="10"/>
      <color rgb="FF000000"/>
      <name val="Arial"/>
    </font>
    <font>
      <b/>
      <u/>
      <sz val="10"/>
      <color theme="1"/>
      <name val="Arial"/>
    </font>
    <font>
      <u/>
      <sz val="10"/>
      <color theme="1"/>
      <name val="Arial"/>
    </font>
    <font>
      <u/>
      <sz val="10"/>
      <color rgb="FF000000"/>
      <name val="Arial"/>
    </font>
    <font>
      <b/>
      <sz val="10"/>
      <color rgb="FF000000"/>
      <name val="Arial"/>
    </font>
    <font>
      <sz val="10"/>
      <color theme="1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6CAF0"/>
        <bgColor rgb="FFA6CAF0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2" borderId="1" xfId="0" applyFont="1" applyFill="1" applyBorder="1"/>
    <xf numFmtId="0" fontId="4" fillId="2" borderId="5" xfId="0" applyFont="1" applyFill="1" applyBorder="1"/>
    <xf numFmtId="0" fontId="1" fillId="2" borderId="6" xfId="0" applyFont="1" applyFill="1" applyBorder="1"/>
    <xf numFmtId="164" fontId="1" fillId="2" borderId="6" xfId="0" applyNumberFormat="1" applyFont="1" applyFill="1" applyBorder="1"/>
    <xf numFmtId="0" fontId="1" fillId="2" borderId="6" xfId="0" applyFont="1" applyFill="1" applyBorder="1" applyAlignment="1">
      <alignment horizontal="center"/>
    </xf>
    <xf numFmtId="0" fontId="6" fillId="2" borderId="9" xfId="0" applyFont="1" applyFill="1" applyBorder="1"/>
    <xf numFmtId="0" fontId="7" fillId="2" borderId="1" xfId="0" applyFont="1" applyFill="1" applyBorder="1"/>
    <xf numFmtId="164" fontId="8" fillId="2" borderId="1" xfId="0" applyNumberFormat="1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left"/>
    </xf>
    <xf numFmtId="0" fontId="12" fillId="2" borderId="11" xfId="0" applyFont="1" applyFill="1" applyBorder="1"/>
    <xf numFmtId="0" fontId="1" fillId="2" borderId="12" xfId="0" applyFont="1" applyFill="1" applyBorder="1"/>
    <xf numFmtId="164" fontId="1" fillId="2" borderId="12" xfId="0" applyNumberFormat="1" applyFont="1" applyFill="1" applyBorder="1"/>
    <xf numFmtId="0" fontId="1" fillId="2" borderId="12" xfId="0" applyFont="1" applyFill="1" applyBorder="1" applyAlignment="1">
      <alignment horizontal="center"/>
    </xf>
    <xf numFmtId="0" fontId="5" fillId="3" borderId="5" xfId="0" applyFont="1" applyFill="1" applyBorder="1"/>
    <xf numFmtId="0" fontId="1" fillId="3" borderId="6" xfId="0" applyFont="1" applyFill="1" applyBorder="1"/>
    <xf numFmtId="0" fontId="1" fillId="3" borderId="14" xfId="0" applyFont="1" applyFill="1" applyBorder="1"/>
    <xf numFmtId="164" fontId="5" fillId="3" borderId="15" xfId="0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15" fillId="2" borderId="14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/>
    </xf>
    <xf numFmtId="166" fontId="15" fillId="0" borderId="18" xfId="0" applyNumberFormat="1" applyFont="1" applyBorder="1" applyAlignment="1">
      <alignment vertical="center"/>
    </xf>
    <xf numFmtId="165" fontId="15" fillId="2" borderId="10" xfId="0" applyNumberFormat="1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10" xfId="0" applyFont="1" applyFill="1" applyBorder="1"/>
    <xf numFmtId="165" fontId="15" fillId="2" borderId="22" xfId="0" applyNumberFormat="1" applyFont="1" applyFill="1" applyBorder="1" applyAlignment="1">
      <alignment horizontal="center" vertical="center"/>
    </xf>
    <xf numFmtId="4" fontId="15" fillId="2" borderId="9" xfId="0" applyNumberFormat="1" applyFont="1" applyFill="1" applyBorder="1" applyAlignment="1">
      <alignment horizontal="center"/>
    </xf>
    <xf numFmtId="0" fontId="17" fillId="2" borderId="9" xfId="0" applyFont="1" applyFill="1" applyBorder="1"/>
    <xf numFmtId="166" fontId="15" fillId="0" borderId="23" xfId="0" applyNumberFormat="1" applyFont="1" applyBorder="1" applyAlignment="1">
      <alignment vertical="center"/>
    </xf>
    <xf numFmtId="0" fontId="1" fillId="2" borderId="11" xfId="0" applyFont="1" applyFill="1" applyBorder="1"/>
    <xf numFmtId="0" fontId="1" fillId="2" borderId="24" xfId="0" applyFont="1" applyFill="1" applyBorder="1"/>
    <xf numFmtId="164" fontId="5" fillId="2" borderId="15" xfId="0" applyNumberFormat="1" applyFont="1" applyFill="1" applyBorder="1" applyAlignment="1">
      <alignment horizontal="right"/>
    </xf>
    <xf numFmtId="4" fontId="5" fillId="2" borderId="25" xfId="0" applyNumberFormat="1" applyFont="1" applyFill="1" applyBorder="1" applyAlignment="1">
      <alignment horizontal="center"/>
    </xf>
    <xf numFmtId="4" fontId="18" fillId="2" borderId="15" xfId="0" applyNumberFormat="1" applyFont="1" applyFill="1" applyBorder="1" applyAlignment="1">
      <alignment horizontal="right"/>
    </xf>
    <xf numFmtId="166" fontId="15" fillId="0" borderId="15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5" fillId="2" borderId="26" xfId="0" applyNumberFormat="1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right"/>
    </xf>
    <xf numFmtId="4" fontId="15" fillId="2" borderId="15" xfId="0" applyNumberFormat="1" applyFont="1" applyFill="1" applyBorder="1" applyAlignment="1">
      <alignment horizontal="right"/>
    </xf>
    <xf numFmtId="4" fontId="5" fillId="2" borderId="27" xfId="0" applyNumberFormat="1" applyFont="1" applyFill="1" applyBorder="1" applyAlignment="1">
      <alignment horizontal="right"/>
    </xf>
    <xf numFmtId="4" fontId="15" fillId="2" borderId="27" xfId="0" applyNumberFormat="1" applyFont="1" applyFill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164" fontId="5" fillId="2" borderId="27" xfId="0" applyNumberFormat="1" applyFont="1" applyFill="1" applyBorder="1" applyAlignment="1">
      <alignment horizontal="right"/>
    </xf>
    <xf numFmtId="4" fontId="19" fillId="2" borderId="27" xfId="0" applyNumberFormat="1" applyFont="1" applyFill="1" applyBorder="1" applyAlignment="1">
      <alignment horizontal="right"/>
    </xf>
    <xf numFmtId="166" fontId="19" fillId="0" borderId="18" xfId="0" applyNumberFormat="1" applyFont="1" applyBorder="1" applyAlignment="1">
      <alignment vertic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10" fontId="19" fillId="2" borderId="15" xfId="0" applyNumberFormat="1" applyFont="1" applyFill="1" applyBorder="1" applyAlignment="1">
      <alignment horizontal="center"/>
    </xf>
    <xf numFmtId="4" fontId="20" fillId="2" borderId="28" xfId="0" applyNumberFormat="1" applyFont="1" applyFill="1" applyBorder="1" applyAlignment="1">
      <alignment horizontal="center"/>
    </xf>
    <xf numFmtId="166" fontId="19" fillId="0" borderId="18" xfId="0" applyNumberFormat="1" applyFont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right"/>
    </xf>
    <xf numFmtId="0" fontId="5" fillId="2" borderId="24" xfId="0" applyFont="1" applyFill="1" applyBorder="1"/>
    <xf numFmtId="0" fontId="10" fillId="3" borderId="29" xfId="0" applyFont="1" applyFill="1" applyBorder="1"/>
    <xf numFmtId="0" fontId="10" fillId="3" borderId="25" xfId="0" applyFont="1" applyFill="1" applyBorder="1"/>
    <xf numFmtId="0" fontId="5" fillId="3" borderId="25" xfId="0" applyFont="1" applyFill="1" applyBorder="1"/>
    <xf numFmtId="0" fontId="1" fillId="3" borderId="28" xfId="0" applyFont="1" applyFill="1" applyBorder="1"/>
    <xf numFmtId="164" fontId="5" fillId="2" borderId="29" xfId="0" applyNumberFormat="1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right"/>
    </xf>
    <xf numFmtId="0" fontId="5" fillId="2" borderId="28" xfId="0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164" fontId="1" fillId="2" borderId="10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1" fillId="2" borderId="14" xfId="0" applyFont="1" applyFill="1" applyBorder="1"/>
    <xf numFmtId="0" fontId="23" fillId="0" borderId="31" xfId="0" applyFont="1" applyBorder="1"/>
    <xf numFmtId="0" fontId="1" fillId="2" borderId="25" xfId="0" applyFont="1" applyFill="1" applyBorder="1"/>
    <xf numFmtId="164" fontId="1" fillId="2" borderId="28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5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/>
    <xf numFmtId="0" fontId="24" fillId="0" borderId="32" xfId="0" applyFont="1" applyBorder="1"/>
    <xf numFmtId="0" fontId="25" fillId="4" borderId="1" xfId="0" applyFont="1" applyFill="1" applyBorder="1"/>
    <xf numFmtId="0" fontId="26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top"/>
    </xf>
    <xf numFmtId="0" fontId="24" fillId="5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7" fontId="24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/>
    <xf numFmtId="9" fontId="24" fillId="0" borderId="0" xfId="0" applyNumberFormat="1" applyFont="1"/>
    <xf numFmtId="0" fontId="23" fillId="4" borderId="1" xfId="0" applyFont="1" applyFill="1" applyBorder="1"/>
    <xf numFmtId="0" fontId="24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167" fontId="24" fillId="4" borderId="1" xfId="0" applyNumberFormat="1" applyFont="1" applyFill="1" applyBorder="1"/>
    <xf numFmtId="0" fontId="29" fillId="0" borderId="0" xfId="0" applyFont="1" applyAlignment="1">
      <alignment horizontal="center"/>
    </xf>
    <xf numFmtId="0" fontId="24" fillId="7" borderId="1" xfId="0" applyFont="1" applyFill="1" applyBorder="1"/>
    <xf numFmtId="0" fontId="24" fillId="7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right" vertical="center"/>
    </xf>
    <xf numFmtId="167" fontId="24" fillId="7" borderId="1" xfId="0" applyNumberFormat="1" applyFont="1" applyFill="1" applyBorder="1"/>
    <xf numFmtId="0" fontId="1" fillId="2" borderId="19" xfId="0" applyFont="1" applyFill="1" applyBorder="1" applyAlignment="1">
      <alignment wrapText="1"/>
    </xf>
    <xf numFmtId="0" fontId="3" fillId="0" borderId="20" xfId="0" applyFont="1" applyBorder="1"/>
    <xf numFmtId="0" fontId="3" fillId="0" borderId="21" xfId="0" applyFont="1" applyBorder="1"/>
    <xf numFmtId="0" fontId="5" fillId="3" borderId="31" xfId="0" applyFont="1" applyFill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  <xf numFmtId="0" fontId="5" fillId="3" borderId="31" xfId="0" applyFont="1" applyFill="1" applyBorder="1" applyAlignment="1">
      <alignment horizontal="center"/>
    </xf>
    <xf numFmtId="0" fontId="22" fillId="2" borderId="19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3" fillId="0" borderId="3" xfId="0" applyFont="1" applyBorder="1"/>
    <xf numFmtId="0" fontId="3" fillId="0" borderId="13" xfId="0" applyFont="1" applyBorder="1"/>
    <xf numFmtId="0" fontId="1" fillId="2" borderId="19" xfId="0" applyFont="1" applyFill="1" applyBorder="1"/>
    <xf numFmtId="0" fontId="16" fillId="2" borderId="19" xfId="0" applyFont="1" applyFill="1" applyBorder="1"/>
    <xf numFmtId="0" fontId="21" fillId="2" borderId="16" xfId="0" applyFont="1" applyFill="1" applyBorder="1" applyAlignment="1">
      <alignment wrapText="1"/>
    </xf>
    <xf numFmtId="0" fontId="3" fillId="0" borderId="17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center"/>
    </xf>
    <xf numFmtId="0" fontId="3" fillId="0" borderId="4" xfId="0" applyFont="1" applyBorder="1"/>
    <xf numFmtId="0" fontId="5" fillId="2" borderId="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16" xfId="0" applyFont="1" applyFill="1" applyBorder="1"/>
    <xf numFmtId="0" fontId="1" fillId="2" borderId="16" xfId="0" applyFont="1" applyFill="1" applyBorder="1"/>
    <xf numFmtId="0" fontId="24" fillId="8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3" Type="http://schemas.openxmlformats.org/officeDocument/2006/relationships/image" Target="../media/image3.png"/><Relationship Id="rId7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3.png"/><Relationship Id="rId7" Type="http://schemas.openxmlformats.org/officeDocument/2006/relationships/image" Target="../media/image11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5.png"/><Relationship Id="rId7" Type="http://schemas.openxmlformats.org/officeDocument/2006/relationships/image" Target="../media/image3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2.jpg"/><Relationship Id="rId5" Type="http://schemas.openxmlformats.org/officeDocument/2006/relationships/image" Target="../media/image1.png"/><Relationship Id="rId4" Type="http://schemas.openxmlformats.org/officeDocument/2006/relationships/image" Target="../media/image16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46</xdr:row>
      <xdr:rowOff>47625</xdr:rowOff>
    </xdr:from>
    <xdr:ext cx="3619500" cy="3238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14350" y="8715375"/>
          <a:ext cx="3619500" cy="323850"/>
          <a:chOff x="3536250" y="3618075"/>
          <a:chExt cx="3619500" cy="3238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536250" y="3618075"/>
            <a:ext cx="3619500" cy="323850"/>
            <a:chOff x="3536250" y="3616170"/>
            <a:chExt cx="3619500" cy="32766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3536250" y="3616170"/>
              <a:ext cx="3619500" cy="327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536250" y="3616170"/>
              <a:ext cx="3619500" cy="327660"/>
              <a:chOff x="3283838" y="3646650"/>
              <a:chExt cx="4124325" cy="26670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3283838" y="3646650"/>
                <a:ext cx="4124325" cy="2667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3283838" y="3646650"/>
                <a:ext cx="4124325" cy="266700"/>
                <a:chOff x="0" y="0"/>
                <a:chExt cx="6130925" cy="467995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0" y="0"/>
                  <a:ext cx="6130925" cy="4679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GrpSpPr/>
              </xdr:nvGrpSpPr>
              <xdr:grpSpPr>
                <a:xfrm>
                  <a:off x="1619250" y="85725"/>
                  <a:ext cx="1786255" cy="323850"/>
                  <a:chOff x="0" y="0"/>
                  <a:chExt cx="1786255" cy="323850"/>
                </a:xfrm>
              </xdr:grpSpPr>
              <xdr:pic>
                <xdr:nvPicPr>
                  <xdr:cNvPr id="10" name="Shape 10">
                    <a:extLst>
                      <a:ext uri="{FF2B5EF4-FFF2-40B4-BE49-F238E27FC236}">
                        <a16:creationId xmlns:a16="http://schemas.microsoft.com/office/drawing/2014/main" id="{00000000-0008-0000-0000-00000A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1">
                    <a:alphaModFix/>
                  </a:blip>
                  <a:srcRect/>
                  <a:stretch/>
                </xdr:blipFill>
                <xdr:spPr>
                  <a:xfrm>
                    <a:off x="0" y="0"/>
                    <a:ext cx="788035" cy="3238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pic>
                <xdr:nvPicPr>
                  <xdr:cNvPr id="11" name="Shape 11">
                    <a:extLst>
                      <a:ext uri="{FF2B5EF4-FFF2-40B4-BE49-F238E27FC236}">
                        <a16:creationId xmlns:a16="http://schemas.microsoft.com/office/drawing/2014/main" id="{00000000-0008-0000-0000-00000B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2">
                    <a:alphaModFix/>
                  </a:blip>
                  <a:srcRect/>
                  <a:stretch/>
                </xdr:blipFill>
                <xdr:spPr>
                  <a:xfrm>
                    <a:off x="876300" y="0"/>
                    <a:ext cx="909955" cy="3238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  <xdr:pic>
              <xdr:nvPicPr>
                <xdr:cNvPr id="12" name="Shape 12">
                  <a:extLst>
                    <a:ext uri="{FF2B5EF4-FFF2-40B4-BE49-F238E27FC236}">
                      <a16:creationId xmlns:a16="http://schemas.microsoft.com/office/drawing/2014/main" id="{00000000-0008-0000-0000-00000C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3">
                  <a:alphaModFix/>
                </a:blip>
                <a:srcRect/>
                <a:stretch/>
              </xdr:blipFill>
              <xdr:spPr>
                <a:xfrm>
                  <a:off x="3438525" y="0"/>
                  <a:ext cx="2692400" cy="46799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13" name="Shape 13">
                  <a:extLst>
                    <a:ext uri="{FF2B5EF4-FFF2-40B4-BE49-F238E27FC236}">
                      <a16:creationId xmlns:a16="http://schemas.microsoft.com/office/drawing/2014/main" id="{00000000-0008-0000-0000-00000D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4">
                  <a:alphaModFix/>
                </a:blip>
                <a:srcRect l="4849" t="14570" r="2978" b="15902"/>
                <a:stretch/>
              </xdr:blipFill>
              <xdr:spPr>
                <a:xfrm>
                  <a:off x="0" y="28575"/>
                  <a:ext cx="1623060" cy="4064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  <xdr:oneCellAnchor>
    <xdr:from>
      <xdr:col>1</xdr:col>
      <xdr:colOff>247650</xdr:colOff>
      <xdr:row>0</xdr:row>
      <xdr:rowOff>28575</xdr:rowOff>
    </xdr:from>
    <xdr:ext cx="2724150" cy="485775"/>
    <xdr:pic>
      <xdr:nvPicPr>
        <xdr:cNvPr id="14" name="image4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571500</xdr:colOff>
      <xdr:row>0</xdr:row>
      <xdr:rowOff>0</xdr:rowOff>
    </xdr:from>
    <xdr:ext cx="3429000" cy="60007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58</xdr:row>
      <xdr:rowOff>28575</xdr:rowOff>
    </xdr:from>
    <xdr:ext cx="4238625" cy="2771775"/>
    <xdr:pic>
      <xdr:nvPicPr>
        <xdr:cNvPr id="16" name="image2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95250</xdr:colOff>
      <xdr:row>58</xdr:row>
      <xdr:rowOff>28575</xdr:rowOff>
    </xdr:from>
    <xdr:ext cx="3981450" cy="2752725"/>
    <xdr:pic>
      <xdr:nvPicPr>
        <xdr:cNvPr id="17" name="image3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47</xdr:row>
      <xdr:rowOff>9525</xdr:rowOff>
    </xdr:from>
    <xdr:ext cx="3305175" cy="2667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4825" y="8839200"/>
          <a:ext cx="3305175" cy="266700"/>
          <a:chOff x="3692460" y="3642840"/>
          <a:chExt cx="3307080" cy="274320"/>
        </a:xfrm>
      </xdr:grpSpPr>
      <xdr:grpSp>
        <xdr:nvGrpSpPr>
          <xdr:cNvPr id="14" name="Shape 14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GrpSpPr/>
        </xdr:nvGrpSpPr>
        <xdr:grpSpPr>
          <a:xfrm>
            <a:off x="3692460" y="3642840"/>
            <a:ext cx="3307080" cy="274320"/>
            <a:chOff x="3536250" y="3616170"/>
            <a:chExt cx="3619500" cy="32766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3536250" y="3616170"/>
              <a:ext cx="3619500" cy="327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" name="Shape 15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GrpSpPr/>
          </xdr:nvGrpSpPr>
          <xdr:grpSpPr>
            <a:xfrm>
              <a:off x="3536250" y="3616170"/>
              <a:ext cx="3619500" cy="327660"/>
              <a:chOff x="3283838" y="3646650"/>
              <a:chExt cx="4124325" cy="266700"/>
            </a:xfrm>
          </xdr:grpSpPr>
          <xdr:sp macro="" textlink="">
            <xdr:nvSpPr>
              <xdr:cNvPr id="16" name="Shape 16">
                <a:extLst>
                  <a:ext uri="{FF2B5EF4-FFF2-40B4-BE49-F238E27FC236}">
                    <a16:creationId xmlns:a16="http://schemas.microsoft.com/office/drawing/2014/main" id="{00000000-0008-0000-0100-000010000000}"/>
                  </a:ext>
                </a:extLst>
              </xdr:cNvPr>
              <xdr:cNvSpPr/>
            </xdr:nvSpPr>
            <xdr:spPr>
              <a:xfrm>
                <a:off x="3283838" y="3646650"/>
                <a:ext cx="4124325" cy="2667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7" name="Shape 17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GrpSpPr/>
            </xdr:nvGrpSpPr>
            <xdr:grpSpPr>
              <a:xfrm>
                <a:off x="3283838" y="3646650"/>
                <a:ext cx="4124325" cy="266700"/>
                <a:chOff x="0" y="0"/>
                <a:chExt cx="6130925" cy="467995"/>
              </a:xfrm>
            </xdr:grpSpPr>
            <xdr:sp macro="" textlink="">
              <xdr:nvSpPr>
                <xdr:cNvPr id="18" name="Shape 18">
                  <a:extLst>
                    <a:ext uri="{FF2B5EF4-FFF2-40B4-BE49-F238E27FC236}">
                      <a16:creationId xmlns:a16="http://schemas.microsoft.com/office/drawing/2014/main" id="{00000000-0008-0000-0100-000012000000}"/>
                    </a:ext>
                  </a:extLst>
                </xdr:cNvPr>
                <xdr:cNvSpPr/>
              </xdr:nvSpPr>
              <xdr:spPr>
                <a:xfrm>
                  <a:off x="0" y="0"/>
                  <a:ext cx="6130925" cy="4679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9" name="Shape 19">
                  <a:extLst>
                    <a:ext uri="{FF2B5EF4-FFF2-40B4-BE49-F238E27FC236}">
                      <a16:creationId xmlns:a16="http://schemas.microsoft.com/office/drawing/2014/main" id="{00000000-0008-0000-0100-000013000000}"/>
                    </a:ext>
                  </a:extLst>
                </xdr:cNvPr>
                <xdr:cNvGrpSpPr/>
              </xdr:nvGrpSpPr>
              <xdr:grpSpPr>
                <a:xfrm>
                  <a:off x="1619250" y="85725"/>
                  <a:ext cx="1786255" cy="323850"/>
                  <a:chOff x="0" y="0"/>
                  <a:chExt cx="1786255" cy="323850"/>
                </a:xfrm>
              </xdr:grpSpPr>
              <xdr:pic>
                <xdr:nvPicPr>
                  <xdr:cNvPr id="20" name="Shape 20">
                    <a:extLst>
                      <a:ext uri="{FF2B5EF4-FFF2-40B4-BE49-F238E27FC236}">
                        <a16:creationId xmlns:a16="http://schemas.microsoft.com/office/drawing/2014/main" id="{00000000-0008-0000-0100-000014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1">
                    <a:alphaModFix/>
                  </a:blip>
                  <a:srcRect/>
                  <a:stretch/>
                </xdr:blipFill>
                <xdr:spPr>
                  <a:xfrm>
                    <a:off x="0" y="0"/>
                    <a:ext cx="788035" cy="3238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pic>
                <xdr:nvPicPr>
                  <xdr:cNvPr id="21" name="Shape 21">
                    <a:extLst>
                      <a:ext uri="{FF2B5EF4-FFF2-40B4-BE49-F238E27FC236}">
                        <a16:creationId xmlns:a16="http://schemas.microsoft.com/office/drawing/2014/main" id="{00000000-0008-0000-0100-000015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2">
                    <a:alphaModFix/>
                  </a:blip>
                  <a:srcRect/>
                  <a:stretch/>
                </xdr:blipFill>
                <xdr:spPr>
                  <a:xfrm>
                    <a:off x="876300" y="0"/>
                    <a:ext cx="909955" cy="3238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  <xdr:pic>
              <xdr:nvPicPr>
                <xdr:cNvPr id="22" name="Shape 22">
                  <a:extLst>
                    <a:ext uri="{FF2B5EF4-FFF2-40B4-BE49-F238E27FC236}">
                      <a16:creationId xmlns:a16="http://schemas.microsoft.com/office/drawing/2014/main" id="{00000000-0008-0000-0100-000016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3">
                  <a:alphaModFix/>
                </a:blip>
                <a:srcRect/>
                <a:stretch/>
              </xdr:blipFill>
              <xdr:spPr>
                <a:xfrm>
                  <a:off x="3438525" y="0"/>
                  <a:ext cx="2692400" cy="46799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23" name="Shape 23">
                  <a:extLst>
                    <a:ext uri="{FF2B5EF4-FFF2-40B4-BE49-F238E27FC236}">
                      <a16:creationId xmlns:a16="http://schemas.microsoft.com/office/drawing/2014/main" id="{00000000-0008-0000-0100-000017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4">
                  <a:alphaModFix/>
                </a:blip>
                <a:srcRect l="4849" t="14570" r="2978" b="15902"/>
                <a:stretch/>
              </xdr:blipFill>
              <xdr:spPr>
                <a:xfrm>
                  <a:off x="0" y="28575"/>
                  <a:ext cx="1623060" cy="4064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  <xdr:oneCellAnchor>
    <xdr:from>
      <xdr:col>1</xdr:col>
      <xdr:colOff>333375</xdr:colOff>
      <xdr:row>0</xdr:row>
      <xdr:rowOff>76200</xdr:rowOff>
    </xdr:from>
    <xdr:ext cx="2724150" cy="48577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571500</xdr:colOff>
      <xdr:row>0</xdr:row>
      <xdr:rowOff>0</xdr:rowOff>
    </xdr:from>
    <xdr:ext cx="3429000" cy="6000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58</xdr:row>
      <xdr:rowOff>57150</xdr:rowOff>
    </xdr:from>
    <xdr:ext cx="4238625" cy="2743200"/>
    <xdr:pic>
      <xdr:nvPicPr>
        <xdr:cNvPr id="6" name="image8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58</xdr:row>
      <xdr:rowOff>47625</xdr:rowOff>
    </xdr:from>
    <xdr:ext cx="3971925" cy="2714625"/>
    <xdr:pic>
      <xdr:nvPicPr>
        <xdr:cNvPr id="7" name="image5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457200</xdr:colOff>
      <xdr:row>46</xdr:row>
      <xdr:rowOff>142875</xdr:rowOff>
    </xdr:from>
    <xdr:ext cx="3181350" cy="2571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848225" y="8810625"/>
          <a:ext cx="3181350" cy="257175"/>
          <a:chOff x="3753420" y="3647603"/>
          <a:chExt cx="3185160" cy="264795"/>
        </a:xfrm>
      </xdr:grpSpPr>
      <xdr:grpSp>
        <xdr:nvGrpSpPr>
          <xdr:cNvPr id="24" name="Shape 24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GrpSpPr/>
        </xdr:nvGrpSpPr>
        <xdr:grpSpPr>
          <a:xfrm>
            <a:off x="3753420" y="3647603"/>
            <a:ext cx="3185160" cy="264795"/>
            <a:chOff x="3536250" y="3616170"/>
            <a:chExt cx="3619500" cy="32766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3536250" y="3616170"/>
              <a:ext cx="3619500" cy="327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" name="Shape 25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GrpSpPr/>
          </xdr:nvGrpSpPr>
          <xdr:grpSpPr>
            <a:xfrm>
              <a:off x="3536250" y="3616170"/>
              <a:ext cx="3619500" cy="327660"/>
              <a:chOff x="3283838" y="3646650"/>
              <a:chExt cx="4124325" cy="266700"/>
            </a:xfrm>
          </xdr:grpSpPr>
          <xdr:sp macro="" textlink="">
            <xdr:nvSpPr>
              <xdr:cNvPr id="26" name="Shape 26">
                <a:extLst>
                  <a:ext uri="{FF2B5EF4-FFF2-40B4-BE49-F238E27FC236}">
                    <a16:creationId xmlns:a16="http://schemas.microsoft.com/office/drawing/2014/main" id="{00000000-0008-0000-0200-00001A000000}"/>
                  </a:ext>
                </a:extLst>
              </xdr:cNvPr>
              <xdr:cNvSpPr/>
            </xdr:nvSpPr>
            <xdr:spPr>
              <a:xfrm>
                <a:off x="3283838" y="3646650"/>
                <a:ext cx="4124325" cy="2667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7" name="Shape 27">
                <a:extLst>
                  <a:ext uri="{FF2B5EF4-FFF2-40B4-BE49-F238E27FC236}">
                    <a16:creationId xmlns:a16="http://schemas.microsoft.com/office/drawing/2014/main" id="{00000000-0008-0000-0200-00001B000000}"/>
                  </a:ext>
                </a:extLst>
              </xdr:cNvPr>
              <xdr:cNvGrpSpPr/>
            </xdr:nvGrpSpPr>
            <xdr:grpSpPr>
              <a:xfrm>
                <a:off x="3283838" y="3646650"/>
                <a:ext cx="4124325" cy="266700"/>
                <a:chOff x="0" y="0"/>
                <a:chExt cx="6130925" cy="467995"/>
              </a:xfrm>
            </xdr:grpSpPr>
            <xdr:sp macro="" textlink="">
              <xdr:nvSpPr>
                <xdr:cNvPr id="28" name="Shape 28">
                  <a:extLst>
                    <a:ext uri="{FF2B5EF4-FFF2-40B4-BE49-F238E27FC236}">
                      <a16:creationId xmlns:a16="http://schemas.microsoft.com/office/drawing/2014/main" id="{00000000-0008-0000-0200-00001C000000}"/>
                    </a:ext>
                  </a:extLst>
                </xdr:cNvPr>
                <xdr:cNvSpPr/>
              </xdr:nvSpPr>
              <xdr:spPr>
                <a:xfrm>
                  <a:off x="0" y="0"/>
                  <a:ext cx="6130925" cy="4679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9" name="Shape 29">
                  <a:extLst>
                    <a:ext uri="{FF2B5EF4-FFF2-40B4-BE49-F238E27FC236}">
                      <a16:creationId xmlns:a16="http://schemas.microsoft.com/office/drawing/2014/main" id="{00000000-0008-0000-0200-00001D000000}"/>
                    </a:ext>
                  </a:extLst>
                </xdr:cNvPr>
                <xdr:cNvGrpSpPr/>
              </xdr:nvGrpSpPr>
              <xdr:grpSpPr>
                <a:xfrm>
                  <a:off x="1619250" y="85725"/>
                  <a:ext cx="1786255" cy="323850"/>
                  <a:chOff x="0" y="0"/>
                  <a:chExt cx="1786255" cy="323850"/>
                </a:xfrm>
              </xdr:grpSpPr>
              <xdr:pic>
                <xdr:nvPicPr>
                  <xdr:cNvPr id="30" name="Shape 30">
                    <a:extLst>
                      <a:ext uri="{FF2B5EF4-FFF2-40B4-BE49-F238E27FC236}">
                        <a16:creationId xmlns:a16="http://schemas.microsoft.com/office/drawing/2014/main" id="{00000000-0008-0000-0200-00001E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1">
                    <a:alphaModFix/>
                  </a:blip>
                  <a:srcRect/>
                  <a:stretch/>
                </xdr:blipFill>
                <xdr:spPr>
                  <a:xfrm>
                    <a:off x="0" y="0"/>
                    <a:ext cx="788035" cy="3238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pic>
                <xdr:nvPicPr>
                  <xdr:cNvPr id="31" name="Shape 31">
                    <a:extLst>
                      <a:ext uri="{FF2B5EF4-FFF2-40B4-BE49-F238E27FC236}">
                        <a16:creationId xmlns:a16="http://schemas.microsoft.com/office/drawing/2014/main" id="{00000000-0008-0000-0200-00001F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2">
                    <a:alphaModFix/>
                  </a:blip>
                  <a:srcRect/>
                  <a:stretch/>
                </xdr:blipFill>
                <xdr:spPr>
                  <a:xfrm>
                    <a:off x="876300" y="0"/>
                    <a:ext cx="909955" cy="3238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  <xdr:pic>
              <xdr:nvPicPr>
                <xdr:cNvPr id="32" name="Shape 32">
                  <a:extLst>
                    <a:ext uri="{FF2B5EF4-FFF2-40B4-BE49-F238E27FC236}">
                      <a16:creationId xmlns:a16="http://schemas.microsoft.com/office/drawing/2014/main" id="{00000000-0008-0000-0200-000020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3">
                  <a:alphaModFix/>
                </a:blip>
                <a:srcRect/>
                <a:stretch/>
              </xdr:blipFill>
              <xdr:spPr>
                <a:xfrm>
                  <a:off x="3438525" y="0"/>
                  <a:ext cx="2692400" cy="46799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33" name="Shape 33">
                  <a:extLst>
                    <a:ext uri="{FF2B5EF4-FFF2-40B4-BE49-F238E27FC236}">
                      <a16:creationId xmlns:a16="http://schemas.microsoft.com/office/drawing/2014/main" id="{00000000-0008-0000-0200-000021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4">
                  <a:alphaModFix/>
                </a:blip>
                <a:srcRect l="4849" t="14570" r="2978" b="15902"/>
                <a:stretch/>
              </xdr:blipFill>
              <xdr:spPr>
                <a:xfrm>
                  <a:off x="0" y="28575"/>
                  <a:ext cx="1623060" cy="4064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  <xdr:oneCellAnchor>
    <xdr:from>
      <xdr:col>1</xdr:col>
      <xdr:colOff>247650</xdr:colOff>
      <xdr:row>0</xdr:row>
      <xdr:rowOff>28575</xdr:rowOff>
    </xdr:from>
    <xdr:ext cx="2724150" cy="48577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571500</xdr:colOff>
      <xdr:row>0</xdr:row>
      <xdr:rowOff>0</xdr:rowOff>
    </xdr:from>
    <xdr:ext cx="3429000" cy="6000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58</xdr:row>
      <xdr:rowOff>66675</xdr:rowOff>
    </xdr:from>
    <xdr:ext cx="4210050" cy="269557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95250</xdr:colOff>
      <xdr:row>58</xdr:row>
      <xdr:rowOff>38100</xdr:rowOff>
    </xdr:from>
    <xdr:ext cx="3962400" cy="2743200"/>
    <xdr:pic>
      <xdr:nvPicPr>
        <xdr:cNvPr id="7" name="image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171450</xdr:rowOff>
    </xdr:from>
    <xdr:ext cx="2895600" cy="419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704975" y="171450"/>
          <a:ext cx="2895600" cy="419100"/>
          <a:chOff x="3898200" y="3570450"/>
          <a:chExt cx="2895600" cy="419100"/>
        </a:xfrm>
      </xdr:grpSpPr>
      <xdr:grpSp>
        <xdr:nvGrpSpPr>
          <xdr:cNvPr id="34" name="Shape 34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GrpSpPr/>
        </xdr:nvGrpSpPr>
        <xdr:grpSpPr>
          <a:xfrm>
            <a:off x="3898200" y="3570450"/>
            <a:ext cx="2895600" cy="419100"/>
            <a:chOff x="3898200" y="3570450"/>
            <a:chExt cx="2895600" cy="4191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/>
          </xdr:nvSpPr>
          <xdr:spPr>
            <a:xfrm>
              <a:off x="3898200" y="3570450"/>
              <a:ext cx="2895600" cy="419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" name="Shape 35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GrpSpPr/>
          </xdr:nvGrpSpPr>
          <xdr:grpSpPr>
            <a:xfrm>
              <a:off x="3898200" y="3570450"/>
              <a:ext cx="2895600" cy="419100"/>
              <a:chOff x="3898200" y="3570450"/>
              <a:chExt cx="2895600" cy="419100"/>
            </a:xfrm>
          </xdr:grpSpPr>
          <xdr:sp macro="" textlink="">
            <xdr:nvSpPr>
              <xdr:cNvPr id="36" name="Shape 36">
                <a:extLst>
                  <a:ext uri="{FF2B5EF4-FFF2-40B4-BE49-F238E27FC236}">
                    <a16:creationId xmlns:a16="http://schemas.microsoft.com/office/drawing/2014/main" id="{00000000-0008-0000-0300-000024000000}"/>
                  </a:ext>
                </a:extLst>
              </xdr:cNvPr>
              <xdr:cNvSpPr/>
            </xdr:nvSpPr>
            <xdr:spPr>
              <a:xfrm>
                <a:off x="3898200" y="3570450"/>
                <a:ext cx="2895600" cy="419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" name="Shape 37">
                <a:extLst>
                  <a:ext uri="{FF2B5EF4-FFF2-40B4-BE49-F238E27FC236}">
                    <a16:creationId xmlns:a16="http://schemas.microsoft.com/office/drawing/2014/main" id="{00000000-0008-0000-0300-000025000000}"/>
                  </a:ext>
                </a:extLst>
              </xdr:cNvPr>
              <xdr:cNvGrpSpPr/>
            </xdr:nvGrpSpPr>
            <xdr:grpSpPr>
              <a:xfrm>
                <a:off x="3898200" y="3570450"/>
                <a:ext cx="2895600" cy="419100"/>
                <a:chOff x="0" y="0"/>
                <a:chExt cx="3172977" cy="601645"/>
              </a:xfrm>
            </xdr:grpSpPr>
            <xdr:sp macro="" textlink="">
              <xdr:nvSpPr>
                <xdr:cNvPr id="38" name="Shape 38">
                  <a:extLst>
                    <a:ext uri="{FF2B5EF4-FFF2-40B4-BE49-F238E27FC236}">
                      <a16:creationId xmlns:a16="http://schemas.microsoft.com/office/drawing/2014/main" id="{00000000-0008-0000-0300-000026000000}"/>
                    </a:ext>
                  </a:extLst>
                </xdr:cNvPr>
                <xdr:cNvSpPr/>
              </xdr:nvSpPr>
              <xdr:spPr>
                <a:xfrm>
                  <a:off x="0" y="0"/>
                  <a:ext cx="3172975" cy="6016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pic>
              <xdr:nvPicPr>
                <xdr:cNvPr id="39" name="Shape 39">
                  <a:extLst>
                    <a:ext uri="{FF2B5EF4-FFF2-40B4-BE49-F238E27FC236}">
                      <a16:creationId xmlns:a16="http://schemas.microsoft.com/office/drawing/2014/main" id="{00000000-0008-0000-0300-000027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/>
                <a:stretch/>
              </xdr:blipFill>
              <xdr:spPr>
                <a:xfrm>
                  <a:off x="2582427" y="0"/>
                  <a:ext cx="590550" cy="54991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40" name="Shape 40">
                  <a:extLst>
                    <a:ext uri="{FF2B5EF4-FFF2-40B4-BE49-F238E27FC236}">
                      <a16:creationId xmlns:a16="http://schemas.microsoft.com/office/drawing/2014/main" id="{00000000-0008-0000-0300-000028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2">
                  <a:alphaModFix/>
                </a:blip>
                <a:srcRect/>
                <a:stretch/>
              </xdr:blipFill>
              <xdr:spPr>
                <a:xfrm>
                  <a:off x="1778559" y="85411"/>
                  <a:ext cx="735965" cy="44767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41" name="Shape 41">
                  <a:extLst>
                    <a:ext uri="{FF2B5EF4-FFF2-40B4-BE49-F238E27FC236}">
                      <a16:creationId xmlns:a16="http://schemas.microsoft.com/office/drawing/2014/main" id="{00000000-0008-0000-0300-000029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3">
                  <a:alphaModFix/>
                </a:blip>
                <a:srcRect/>
                <a:stretch/>
              </xdr:blipFill>
              <xdr:spPr>
                <a:xfrm>
                  <a:off x="713433" y="105507"/>
                  <a:ext cx="1019175" cy="40449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42" name="Shape 42">
                  <a:extLst>
                    <a:ext uri="{FF2B5EF4-FFF2-40B4-BE49-F238E27FC236}">
                      <a16:creationId xmlns:a16="http://schemas.microsoft.com/office/drawing/2014/main" id="{00000000-0008-0000-0300-00002A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4">
                  <a:alphaModFix/>
                </a:blip>
                <a:srcRect/>
                <a:stretch/>
              </xdr:blipFill>
              <xdr:spPr>
                <a:xfrm>
                  <a:off x="0" y="30145"/>
                  <a:ext cx="652780" cy="5715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  <xdr:oneCellAnchor>
    <xdr:from>
      <xdr:col>0</xdr:col>
      <xdr:colOff>9525</xdr:colOff>
      <xdr:row>48</xdr:row>
      <xdr:rowOff>0</xdr:rowOff>
    </xdr:from>
    <xdr:ext cx="3619500" cy="3238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9525" y="7858125"/>
          <a:ext cx="3619500" cy="323850"/>
          <a:chOff x="3536250" y="3618075"/>
          <a:chExt cx="3619500" cy="323850"/>
        </a:xfrm>
      </xdr:grpSpPr>
      <xdr:grpSp>
        <xdr:nvGrpSpPr>
          <xdr:cNvPr id="43" name="Shape 43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GrpSpPr/>
        </xdr:nvGrpSpPr>
        <xdr:grpSpPr>
          <a:xfrm>
            <a:off x="3536250" y="3618075"/>
            <a:ext cx="3619500" cy="323850"/>
            <a:chOff x="3536250" y="3616170"/>
            <a:chExt cx="3619500" cy="327660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>
            <a:xfrm>
              <a:off x="3536250" y="3616170"/>
              <a:ext cx="3619500" cy="327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" name="Shape 44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GrpSpPr/>
          </xdr:nvGrpSpPr>
          <xdr:grpSpPr>
            <a:xfrm>
              <a:off x="3536250" y="3616170"/>
              <a:ext cx="3619500" cy="327660"/>
              <a:chOff x="3283838" y="3646650"/>
              <a:chExt cx="4124325" cy="266700"/>
            </a:xfrm>
          </xdr:grpSpPr>
          <xdr:sp macro="" textlink="">
            <xdr:nvSpPr>
              <xdr:cNvPr id="45" name="Shape 45">
                <a:extLst>
                  <a:ext uri="{FF2B5EF4-FFF2-40B4-BE49-F238E27FC236}">
                    <a16:creationId xmlns:a16="http://schemas.microsoft.com/office/drawing/2014/main" id="{00000000-0008-0000-0300-00002D000000}"/>
                  </a:ext>
                </a:extLst>
              </xdr:cNvPr>
              <xdr:cNvSpPr/>
            </xdr:nvSpPr>
            <xdr:spPr>
              <a:xfrm>
                <a:off x="3283838" y="3646650"/>
                <a:ext cx="4124325" cy="2667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6" name="Shape 46">
                <a:extLst>
                  <a:ext uri="{FF2B5EF4-FFF2-40B4-BE49-F238E27FC236}">
                    <a16:creationId xmlns:a16="http://schemas.microsoft.com/office/drawing/2014/main" id="{00000000-0008-0000-0300-00002E000000}"/>
                  </a:ext>
                </a:extLst>
              </xdr:cNvPr>
              <xdr:cNvGrpSpPr/>
            </xdr:nvGrpSpPr>
            <xdr:grpSpPr>
              <a:xfrm>
                <a:off x="3283838" y="3646650"/>
                <a:ext cx="4124325" cy="266700"/>
                <a:chOff x="0" y="0"/>
                <a:chExt cx="6130925" cy="467995"/>
              </a:xfrm>
            </xdr:grpSpPr>
            <xdr:sp macro="" textlink="">
              <xdr:nvSpPr>
                <xdr:cNvPr id="47" name="Shape 47">
                  <a:extLst>
                    <a:ext uri="{FF2B5EF4-FFF2-40B4-BE49-F238E27FC236}">
                      <a16:creationId xmlns:a16="http://schemas.microsoft.com/office/drawing/2014/main" id="{00000000-0008-0000-0300-00002F000000}"/>
                    </a:ext>
                  </a:extLst>
                </xdr:cNvPr>
                <xdr:cNvSpPr/>
              </xdr:nvSpPr>
              <xdr:spPr>
                <a:xfrm>
                  <a:off x="0" y="0"/>
                  <a:ext cx="6130925" cy="4679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48" name="Shape 48">
                  <a:extLst>
                    <a:ext uri="{FF2B5EF4-FFF2-40B4-BE49-F238E27FC236}">
                      <a16:creationId xmlns:a16="http://schemas.microsoft.com/office/drawing/2014/main" id="{00000000-0008-0000-0300-000030000000}"/>
                    </a:ext>
                  </a:extLst>
                </xdr:cNvPr>
                <xdr:cNvGrpSpPr/>
              </xdr:nvGrpSpPr>
              <xdr:grpSpPr>
                <a:xfrm>
                  <a:off x="1619250" y="85725"/>
                  <a:ext cx="1786255" cy="323850"/>
                  <a:chOff x="0" y="0"/>
                  <a:chExt cx="1786255" cy="323850"/>
                </a:xfrm>
              </xdr:grpSpPr>
              <xdr:pic>
                <xdr:nvPicPr>
                  <xdr:cNvPr id="49" name="Shape 49">
                    <a:extLst>
                      <a:ext uri="{FF2B5EF4-FFF2-40B4-BE49-F238E27FC236}">
                        <a16:creationId xmlns:a16="http://schemas.microsoft.com/office/drawing/2014/main" id="{00000000-0008-0000-0300-000031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5">
                    <a:alphaModFix/>
                  </a:blip>
                  <a:srcRect/>
                  <a:stretch/>
                </xdr:blipFill>
                <xdr:spPr>
                  <a:xfrm>
                    <a:off x="0" y="0"/>
                    <a:ext cx="788035" cy="3238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pic>
                <xdr:nvPicPr>
                  <xdr:cNvPr id="50" name="Shape 50">
                    <a:extLst>
                      <a:ext uri="{FF2B5EF4-FFF2-40B4-BE49-F238E27FC236}">
                        <a16:creationId xmlns:a16="http://schemas.microsoft.com/office/drawing/2014/main" id="{00000000-0008-0000-0300-000032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6">
                    <a:alphaModFix/>
                  </a:blip>
                  <a:srcRect/>
                  <a:stretch/>
                </xdr:blipFill>
                <xdr:spPr>
                  <a:xfrm>
                    <a:off x="876300" y="0"/>
                    <a:ext cx="909955" cy="3238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  <xdr:pic>
              <xdr:nvPicPr>
                <xdr:cNvPr id="51" name="Shape 51">
                  <a:extLst>
                    <a:ext uri="{FF2B5EF4-FFF2-40B4-BE49-F238E27FC236}">
                      <a16:creationId xmlns:a16="http://schemas.microsoft.com/office/drawing/2014/main" id="{00000000-0008-0000-0300-000033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7">
                  <a:alphaModFix/>
                </a:blip>
                <a:srcRect/>
                <a:stretch/>
              </xdr:blipFill>
              <xdr:spPr>
                <a:xfrm>
                  <a:off x="3438525" y="0"/>
                  <a:ext cx="2692400" cy="46799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52" name="Shape 52">
                  <a:extLst>
                    <a:ext uri="{FF2B5EF4-FFF2-40B4-BE49-F238E27FC236}">
                      <a16:creationId xmlns:a16="http://schemas.microsoft.com/office/drawing/2014/main" id="{00000000-0008-0000-0300-000034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8">
                  <a:alphaModFix/>
                </a:blip>
                <a:srcRect l="4849" t="14570" r="2978" b="15902"/>
                <a:stretch/>
              </xdr:blipFill>
              <xdr:spPr>
                <a:xfrm>
                  <a:off x="0" y="28575"/>
                  <a:ext cx="1623060" cy="4064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  <xdr:oneCellAnchor>
    <xdr:from>
      <xdr:col>0</xdr:col>
      <xdr:colOff>76200</xdr:colOff>
      <xdr:row>0</xdr:row>
      <xdr:rowOff>123825</xdr:rowOff>
    </xdr:from>
    <xdr:ext cx="2466975" cy="523875"/>
    <xdr:pic>
      <xdr:nvPicPr>
        <xdr:cNvPr id="6" name="image4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31" workbookViewId="0"/>
  </sheetViews>
  <sheetFormatPr defaultColWidth="12.5703125" defaultRowHeight="15" customHeight="1" x14ac:dyDescent="0.2"/>
  <cols>
    <col min="1" max="1" width="6.140625" customWidth="1"/>
    <col min="2" max="2" width="12" customWidth="1"/>
    <col min="3" max="3" width="8.140625" customWidth="1"/>
    <col min="4" max="4" width="12.42578125" customWidth="1"/>
    <col min="5" max="5" width="11.5703125" customWidth="1"/>
    <col min="6" max="6" width="15.5703125" customWidth="1"/>
    <col min="7" max="7" width="15.42578125" customWidth="1"/>
    <col min="8" max="8" width="17.42578125" customWidth="1"/>
    <col min="9" max="9" width="24.42578125" customWidth="1"/>
    <col min="10" max="13" width="11.42578125" customWidth="1"/>
    <col min="14" max="26" width="8" customWidth="1"/>
  </cols>
  <sheetData>
    <row r="1" spans="1:26" ht="65.25" customHeight="1" x14ac:dyDescent="0.3">
      <c r="A1" s="1"/>
      <c r="B1" s="126" t="s">
        <v>0</v>
      </c>
      <c r="C1" s="119"/>
      <c r="D1" s="119"/>
      <c r="E1" s="119"/>
      <c r="F1" s="119"/>
      <c r="G1" s="119"/>
      <c r="H1" s="119"/>
      <c r="I1" s="12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35">
      <c r="A2" s="1"/>
      <c r="B2" s="2" t="s">
        <v>1</v>
      </c>
      <c r="C2" s="3"/>
      <c r="D2" s="3"/>
      <c r="E2" s="3"/>
      <c r="F2" s="4"/>
      <c r="G2" s="5"/>
      <c r="H2" s="128" t="s">
        <v>2</v>
      </c>
      <c r="I2" s="12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">
      <c r="A3" s="1"/>
      <c r="B3" s="6" t="s">
        <v>3</v>
      </c>
      <c r="C3" s="7"/>
      <c r="D3" s="7"/>
      <c r="E3" s="7"/>
      <c r="F3" s="8"/>
      <c r="G3" s="9"/>
      <c r="H3" s="10" t="s">
        <v>4</v>
      </c>
      <c r="I3" s="11">
        <v>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"/>
      <c r="B4" s="12"/>
      <c r="C4" s="13"/>
      <c r="D4" s="13"/>
      <c r="E4" s="13"/>
      <c r="F4" s="14"/>
      <c r="G4" s="15"/>
      <c r="H4" s="129"/>
      <c r="I4" s="12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16" t="s">
        <v>5</v>
      </c>
      <c r="C5" s="17"/>
      <c r="D5" s="17"/>
      <c r="E5" s="18"/>
      <c r="F5" s="19" t="s">
        <v>6</v>
      </c>
      <c r="G5" s="20" t="s">
        <v>7</v>
      </c>
      <c r="H5" s="20" t="s">
        <v>8</v>
      </c>
      <c r="I5" s="20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1"/>
      <c r="B6" s="130" t="s">
        <v>10</v>
      </c>
      <c r="C6" s="124"/>
      <c r="D6" s="124"/>
      <c r="E6" s="125"/>
      <c r="F6" s="21"/>
      <c r="G6" s="22"/>
      <c r="H6" s="23"/>
      <c r="I6" s="2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1"/>
      <c r="B7" s="121" t="s">
        <v>11</v>
      </c>
      <c r="C7" s="111"/>
      <c r="D7" s="111"/>
      <c r="E7" s="112"/>
      <c r="F7" s="24">
        <v>0.05</v>
      </c>
      <c r="G7" s="22" t="s">
        <v>12</v>
      </c>
      <c r="H7" s="23">
        <v>1.8</v>
      </c>
      <c r="I7" s="23">
        <f t="shared" ref="I7:I13" si="0">H7*F7</f>
        <v>9.0000000000000011E-2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">
      <c r="A8" s="1"/>
      <c r="B8" s="121" t="s">
        <v>13</v>
      </c>
      <c r="C8" s="111"/>
      <c r="D8" s="111"/>
      <c r="E8" s="112"/>
      <c r="F8" s="24">
        <v>0.05</v>
      </c>
      <c r="G8" s="22" t="s">
        <v>12</v>
      </c>
      <c r="H8" s="23">
        <v>2.4</v>
      </c>
      <c r="I8" s="23">
        <f t="shared" si="0"/>
        <v>0.12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">
      <c r="A9" s="1"/>
      <c r="B9" s="25" t="s">
        <v>14</v>
      </c>
      <c r="C9" s="1"/>
      <c r="D9" s="1"/>
      <c r="E9" s="26"/>
      <c r="F9" s="24">
        <v>0.03</v>
      </c>
      <c r="G9" s="22" t="s">
        <v>12</v>
      </c>
      <c r="H9" s="23">
        <v>0.9</v>
      </c>
      <c r="I9" s="23">
        <f t="shared" si="0"/>
        <v>2.7E-2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">
      <c r="A10" s="1"/>
      <c r="B10" s="25" t="s">
        <v>15</v>
      </c>
      <c r="C10" s="1"/>
      <c r="D10" s="1"/>
      <c r="E10" s="26"/>
      <c r="F10" s="24">
        <v>0.05</v>
      </c>
      <c r="G10" s="22" t="s">
        <v>12</v>
      </c>
      <c r="H10" s="23">
        <v>2</v>
      </c>
      <c r="I10" s="23">
        <f t="shared" si="0"/>
        <v>0.1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">
      <c r="A11" s="1"/>
      <c r="B11" s="25" t="s">
        <v>16</v>
      </c>
      <c r="C11" s="1"/>
      <c r="D11" s="1"/>
      <c r="E11" s="26"/>
      <c r="F11" s="24">
        <v>0.02</v>
      </c>
      <c r="G11" s="22" t="s">
        <v>17</v>
      </c>
      <c r="H11" s="23">
        <v>6</v>
      </c>
      <c r="I11" s="23">
        <f t="shared" si="0"/>
        <v>0.12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">
      <c r="A12" s="1"/>
      <c r="B12" s="25" t="s">
        <v>18</v>
      </c>
      <c r="C12" s="1"/>
      <c r="D12" s="1"/>
      <c r="E12" s="26"/>
      <c r="F12" s="24">
        <v>5.0000000000000001E-3</v>
      </c>
      <c r="G12" s="22" t="s">
        <v>12</v>
      </c>
      <c r="H12" s="23">
        <v>1.1000000000000001</v>
      </c>
      <c r="I12" s="23">
        <f t="shared" si="0"/>
        <v>5.5000000000000005E-3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1"/>
      <c r="B13" s="25"/>
      <c r="C13" s="1"/>
      <c r="D13" s="1"/>
      <c r="E13" s="26"/>
      <c r="F13" s="27"/>
      <c r="G13" s="22"/>
      <c r="H13" s="23">
        <v>0</v>
      </c>
      <c r="I13" s="23">
        <f t="shared" si="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1"/>
      <c r="B14" s="122" t="s">
        <v>19</v>
      </c>
      <c r="C14" s="111"/>
      <c r="D14" s="111"/>
      <c r="E14" s="112"/>
      <c r="F14" s="24"/>
      <c r="G14" s="22"/>
      <c r="H14" s="23"/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1"/>
      <c r="B15" s="121" t="s">
        <v>20</v>
      </c>
      <c r="C15" s="111"/>
      <c r="D15" s="111"/>
      <c r="E15" s="112"/>
      <c r="F15" s="24">
        <v>0.05</v>
      </c>
      <c r="G15" s="22" t="s">
        <v>12</v>
      </c>
      <c r="H15" s="23">
        <v>1.8</v>
      </c>
      <c r="I15" s="23">
        <f t="shared" ref="I15:I27" si="1">H15*F15</f>
        <v>9.0000000000000011E-2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1"/>
      <c r="B16" s="121" t="s">
        <v>13</v>
      </c>
      <c r="C16" s="111"/>
      <c r="D16" s="111"/>
      <c r="E16" s="112"/>
      <c r="F16" s="24">
        <v>0.05</v>
      </c>
      <c r="G16" s="22" t="s">
        <v>12</v>
      </c>
      <c r="H16" s="23">
        <v>2.4</v>
      </c>
      <c r="I16" s="23">
        <f t="shared" si="1"/>
        <v>0.12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">
      <c r="A17" s="1"/>
      <c r="B17" s="25" t="s">
        <v>14</v>
      </c>
      <c r="C17" s="1"/>
      <c r="D17" s="1"/>
      <c r="E17" s="26"/>
      <c r="F17" s="24">
        <v>0.03</v>
      </c>
      <c r="G17" s="22" t="s">
        <v>12</v>
      </c>
      <c r="H17" s="23">
        <v>0.9</v>
      </c>
      <c r="I17" s="23">
        <f t="shared" si="1"/>
        <v>2.7E-2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">
      <c r="A18" s="1"/>
      <c r="B18" s="25" t="s">
        <v>15</v>
      </c>
      <c r="C18" s="1"/>
      <c r="D18" s="1"/>
      <c r="E18" s="26"/>
      <c r="F18" s="24">
        <v>0.05</v>
      </c>
      <c r="G18" s="22" t="s">
        <v>12</v>
      </c>
      <c r="H18" s="23">
        <v>2</v>
      </c>
      <c r="I18" s="23">
        <f t="shared" si="1"/>
        <v>0.1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">
      <c r="A19" s="1"/>
      <c r="B19" s="25" t="s">
        <v>16</v>
      </c>
      <c r="C19" s="1"/>
      <c r="D19" s="1"/>
      <c r="E19" s="26"/>
      <c r="F19" s="24">
        <v>0.02</v>
      </c>
      <c r="G19" s="22" t="s">
        <v>17</v>
      </c>
      <c r="H19" s="23">
        <v>6</v>
      </c>
      <c r="I19" s="23">
        <f t="shared" si="1"/>
        <v>0.12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">
      <c r="A20" s="1"/>
      <c r="B20" s="25" t="s">
        <v>18</v>
      </c>
      <c r="C20" s="1"/>
      <c r="D20" s="1"/>
      <c r="E20" s="26"/>
      <c r="F20" s="24">
        <v>5.0000000000000001E-3</v>
      </c>
      <c r="G20" s="22" t="s">
        <v>12</v>
      </c>
      <c r="H20" s="23">
        <v>1.1000000000000001</v>
      </c>
      <c r="I20" s="23">
        <f t="shared" si="1"/>
        <v>5.5000000000000005E-3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">
      <c r="A21" s="1"/>
      <c r="B21" s="25"/>
      <c r="C21" s="1"/>
      <c r="D21" s="1"/>
      <c r="E21" s="26"/>
      <c r="F21" s="24"/>
      <c r="G21" s="28"/>
      <c r="H21" s="23">
        <v>0</v>
      </c>
      <c r="I21" s="23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">
      <c r="A22" s="1"/>
      <c r="B22" s="25"/>
      <c r="C22" s="1"/>
      <c r="D22" s="1"/>
      <c r="E22" s="26"/>
      <c r="F22" s="24"/>
      <c r="G22" s="28"/>
      <c r="H22" s="23">
        <v>0</v>
      </c>
      <c r="I22" s="23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">
      <c r="A23" s="1"/>
      <c r="B23" s="25"/>
      <c r="C23" s="1"/>
      <c r="D23" s="1"/>
      <c r="E23" s="26"/>
      <c r="F23" s="24"/>
      <c r="G23" s="28"/>
      <c r="H23" s="23">
        <v>0</v>
      </c>
      <c r="I23" s="23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">
      <c r="A24" s="1"/>
      <c r="B24" s="29"/>
      <c r="C24" s="1"/>
      <c r="D24" s="1"/>
      <c r="E24" s="26"/>
      <c r="F24" s="24"/>
      <c r="G24" s="28"/>
      <c r="H24" s="23">
        <v>0</v>
      </c>
      <c r="I24" s="30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">
      <c r="A25" s="1"/>
      <c r="B25" s="25"/>
      <c r="C25" s="1"/>
      <c r="D25" s="1"/>
      <c r="E25" s="26"/>
      <c r="F25" s="24"/>
      <c r="G25" s="28"/>
      <c r="H25" s="23">
        <v>0</v>
      </c>
      <c r="I25" s="30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31"/>
      <c r="C26" s="13"/>
      <c r="D26" s="13"/>
      <c r="E26" s="32"/>
      <c r="F26" s="24"/>
      <c r="G26" s="28"/>
      <c r="H26" s="23">
        <v>0</v>
      </c>
      <c r="I26" s="30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25"/>
      <c r="C27" s="1"/>
      <c r="D27" s="1"/>
      <c r="E27" s="1"/>
      <c r="F27" s="33"/>
      <c r="G27" s="34"/>
      <c r="H27" s="35"/>
      <c r="I27" s="36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37"/>
      <c r="C28" s="38"/>
      <c r="D28" s="38"/>
      <c r="E28" s="38" t="s">
        <v>21</v>
      </c>
      <c r="F28" s="33"/>
      <c r="G28" s="39"/>
      <c r="H28" s="40"/>
      <c r="I28" s="41">
        <f>SUM(I4:I26)</f>
        <v>0.92499999999999993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37"/>
      <c r="C29" s="38"/>
      <c r="D29" s="38"/>
      <c r="E29" s="38" t="s">
        <v>22</v>
      </c>
      <c r="F29" s="33"/>
      <c r="G29" s="39"/>
      <c r="H29" s="42"/>
      <c r="I29" s="43">
        <f>I28*5%</f>
        <v>4.6249999999999999E-2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44" t="s">
        <v>23</v>
      </c>
      <c r="C30" s="38"/>
      <c r="D30" s="38"/>
      <c r="E30" s="38" t="s">
        <v>24</v>
      </c>
      <c r="F30" s="45"/>
      <c r="G30" s="39"/>
      <c r="H30" s="42"/>
      <c r="I30" s="46">
        <f>I28+I29</f>
        <v>0.97124999999999995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">
      <c r="A31" s="1"/>
      <c r="B31" s="47"/>
      <c r="C31" s="38"/>
      <c r="D31" s="38"/>
      <c r="E31" s="38"/>
      <c r="F31" s="48"/>
      <c r="G31" s="38"/>
      <c r="H31" s="49"/>
      <c r="I31" s="5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">
      <c r="A32" s="1"/>
      <c r="B32" s="44"/>
      <c r="C32" s="38"/>
      <c r="D32" s="38" t="s">
        <v>25</v>
      </c>
      <c r="E32" s="38" t="s">
        <v>26</v>
      </c>
      <c r="F32" s="48" t="s">
        <v>27</v>
      </c>
      <c r="G32" s="38"/>
      <c r="H32" s="49"/>
      <c r="I32" s="51" t="s">
        <v>28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44" t="s">
        <v>29</v>
      </c>
      <c r="C33" s="38"/>
      <c r="D33" s="47">
        <f>B31/1.13</f>
        <v>0</v>
      </c>
      <c r="E33" s="52" t="e">
        <f>B34/D33</f>
        <v>#DIV/0!</v>
      </c>
      <c r="F33" s="53">
        <f>D33/B34</f>
        <v>0</v>
      </c>
      <c r="G33" s="38"/>
      <c r="H33" s="49"/>
      <c r="I33" s="47">
        <f>I30</f>
        <v>0.97124999999999995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/>
      <c r="B34" s="54">
        <f>I33/I3</f>
        <v>0.48562499999999997</v>
      </c>
      <c r="C34" s="38"/>
      <c r="D34" s="38"/>
      <c r="E34" s="38"/>
      <c r="F34" s="48"/>
      <c r="G34" s="38"/>
      <c r="H34" s="49"/>
      <c r="I34" s="5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55"/>
      <c r="C35" s="56"/>
      <c r="D35" s="56"/>
      <c r="E35" s="56"/>
      <c r="F35" s="57"/>
      <c r="G35" s="56"/>
      <c r="H35" s="58"/>
      <c r="I35" s="5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60" t="s">
        <v>30</v>
      </c>
      <c r="C36" s="61"/>
      <c r="D36" s="62"/>
      <c r="E36" s="63"/>
      <c r="F36" s="64"/>
      <c r="G36" s="65"/>
      <c r="H36" s="66"/>
      <c r="I36" s="6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23" t="s">
        <v>31</v>
      </c>
      <c r="C37" s="124"/>
      <c r="D37" s="124"/>
      <c r="E37" s="124"/>
      <c r="F37" s="124"/>
      <c r="G37" s="124"/>
      <c r="H37" s="124"/>
      <c r="I37" s="12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10" t="s">
        <v>32</v>
      </c>
      <c r="C38" s="111"/>
      <c r="D38" s="111"/>
      <c r="E38" s="111"/>
      <c r="F38" s="111"/>
      <c r="G38" s="111"/>
      <c r="H38" s="111"/>
      <c r="I38" s="11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10" t="s">
        <v>33</v>
      </c>
      <c r="C39" s="111"/>
      <c r="D39" s="111"/>
      <c r="E39" s="111"/>
      <c r="F39" s="111"/>
      <c r="G39" s="111"/>
      <c r="H39" s="111"/>
      <c r="I39" s="11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10" t="s">
        <v>34</v>
      </c>
      <c r="C40" s="111"/>
      <c r="D40" s="111"/>
      <c r="E40" s="111"/>
      <c r="F40" s="111"/>
      <c r="G40" s="111"/>
      <c r="H40" s="111"/>
      <c r="I40" s="11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10" t="s">
        <v>35</v>
      </c>
      <c r="C41" s="111"/>
      <c r="D41" s="111"/>
      <c r="E41" s="111"/>
      <c r="F41" s="111"/>
      <c r="G41" s="111"/>
      <c r="H41" s="111"/>
      <c r="I41" s="1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10" t="s">
        <v>36</v>
      </c>
      <c r="C42" s="111"/>
      <c r="D42" s="111"/>
      <c r="E42" s="111"/>
      <c r="F42" s="111"/>
      <c r="G42" s="111"/>
      <c r="H42" s="111"/>
      <c r="I42" s="1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10" t="s">
        <v>37</v>
      </c>
      <c r="C43" s="111"/>
      <c r="D43" s="111"/>
      <c r="E43" s="111"/>
      <c r="F43" s="111"/>
      <c r="G43" s="111"/>
      <c r="H43" s="111"/>
      <c r="I43" s="11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17" t="s">
        <v>38</v>
      </c>
      <c r="C44" s="111"/>
      <c r="D44" s="111"/>
      <c r="E44" s="111"/>
      <c r="F44" s="111"/>
      <c r="G44" s="111"/>
      <c r="H44" s="111"/>
      <c r="I44" s="11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10" t="s">
        <v>39</v>
      </c>
      <c r="C45" s="111"/>
      <c r="D45" s="111"/>
      <c r="E45" s="111"/>
      <c r="F45" s="111"/>
      <c r="G45" s="111"/>
      <c r="H45" s="111"/>
      <c r="I45" s="11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10"/>
      <c r="C46" s="111"/>
      <c r="D46" s="111"/>
      <c r="E46" s="111"/>
      <c r="F46" s="111"/>
      <c r="G46" s="111"/>
      <c r="H46" s="111"/>
      <c r="I46" s="11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10"/>
      <c r="C47" s="111"/>
      <c r="D47" s="111"/>
      <c r="E47" s="111"/>
      <c r="F47" s="111"/>
      <c r="G47" s="111"/>
      <c r="H47" s="111"/>
      <c r="I47" s="11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10"/>
      <c r="C48" s="111"/>
      <c r="D48" s="111"/>
      <c r="E48" s="111"/>
      <c r="F48" s="111"/>
      <c r="G48" s="111"/>
      <c r="H48" s="111"/>
      <c r="I48" s="1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/>
      <c r="B49" s="118"/>
      <c r="C49" s="119"/>
      <c r="D49" s="119"/>
      <c r="E49" s="119"/>
      <c r="F49" s="119"/>
      <c r="G49" s="119"/>
      <c r="H49" s="119"/>
      <c r="I49" s="1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10"/>
      <c r="C50" s="111"/>
      <c r="D50" s="111"/>
      <c r="E50" s="111"/>
      <c r="F50" s="111"/>
      <c r="G50" s="111"/>
      <c r="H50" s="111"/>
      <c r="I50" s="11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hidden="1" customHeight="1" x14ac:dyDescent="0.2">
      <c r="A51" s="1"/>
      <c r="B51" s="25"/>
      <c r="C51" s="1"/>
      <c r="D51" s="1"/>
      <c r="E51" s="1"/>
      <c r="F51" s="68"/>
      <c r="G51" s="69"/>
      <c r="H51" s="70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.5" hidden="1" customHeight="1" x14ac:dyDescent="0.2">
      <c r="A52" s="1"/>
      <c r="B52" s="25"/>
      <c r="C52" s="1"/>
      <c r="D52" s="1"/>
      <c r="E52" s="1"/>
      <c r="F52" s="68"/>
      <c r="G52" s="69"/>
      <c r="H52" s="70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hidden="1" customHeight="1" x14ac:dyDescent="0.2">
      <c r="A53" s="1"/>
      <c r="B53" s="25"/>
      <c r="C53" s="1"/>
      <c r="D53" s="1"/>
      <c r="E53" s="1"/>
      <c r="F53" s="68"/>
      <c r="G53" s="69"/>
      <c r="H53" s="70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hidden="1" customHeight="1" x14ac:dyDescent="0.2">
      <c r="A54" s="1"/>
      <c r="B54" s="31"/>
      <c r="C54" s="13"/>
      <c r="D54" s="13"/>
      <c r="E54" s="13"/>
      <c r="F54" s="14"/>
      <c r="G54" s="15"/>
      <c r="H54" s="71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13" t="s">
        <v>40</v>
      </c>
      <c r="C55" s="114"/>
      <c r="D55" s="114"/>
      <c r="E55" s="114"/>
      <c r="F55" s="115"/>
      <c r="G55" s="116" t="s">
        <v>41</v>
      </c>
      <c r="H55" s="114"/>
      <c r="I55" s="1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hidden="1" customHeight="1" x14ac:dyDescent="0.2">
      <c r="A56" s="1"/>
      <c r="B56" s="25"/>
      <c r="C56" s="1"/>
      <c r="D56" s="1"/>
      <c r="E56" s="1"/>
      <c r="F56" s="72"/>
      <c r="G56" s="73"/>
      <c r="H56" s="74"/>
      <c r="I56" s="7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hidden="1" customHeight="1" x14ac:dyDescent="0.2">
      <c r="A57" s="1"/>
      <c r="B57" s="25"/>
      <c r="C57" s="1"/>
      <c r="D57" s="1"/>
      <c r="E57" s="1"/>
      <c r="F57" s="72"/>
      <c r="G57" s="37"/>
      <c r="H57" s="70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hidden="1" customHeight="1" x14ac:dyDescent="0.2">
      <c r="A58" s="1"/>
      <c r="B58" s="25"/>
      <c r="C58" s="1"/>
      <c r="D58" s="1"/>
      <c r="E58" s="1"/>
      <c r="F58" s="72"/>
      <c r="G58" s="37"/>
      <c r="H58" s="70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4.25" customHeight="1" x14ac:dyDescent="0.2">
      <c r="A59" s="1"/>
      <c r="B59" s="76"/>
      <c r="C59" s="77"/>
      <c r="D59" s="77"/>
      <c r="E59" s="77"/>
      <c r="F59" s="78"/>
      <c r="G59" s="79"/>
      <c r="H59" s="71"/>
      <c r="I59" s="3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.25" hidden="1" customHeight="1" x14ac:dyDescent="0.2">
      <c r="A60" s="1"/>
      <c r="B60" s="1"/>
      <c r="C60" s="1"/>
      <c r="D60" s="1"/>
      <c r="E60" s="1"/>
      <c r="F60" s="68"/>
      <c r="G60" s="69"/>
      <c r="H60" s="7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hidden="1" customHeight="1" x14ac:dyDescent="0.2">
      <c r="A61" s="1"/>
      <c r="B61" s="1"/>
      <c r="C61" s="1"/>
      <c r="D61" s="1"/>
      <c r="E61" s="1"/>
      <c r="F61" s="68"/>
      <c r="G61" s="69"/>
      <c r="H61" s="7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hidden="1" customHeight="1" x14ac:dyDescent="0.2">
      <c r="A62" s="1"/>
      <c r="B62" s="1"/>
      <c r="C62" s="1"/>
      <c r="D62" s="1"/>
      <c r="E62" s="1"/>
      <c r="F62" s="68"/>
      <c r="G62" s="69"/>
      <c r="H62" s="7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hidden="1" customHeight="1" x14ac:dyDescent="0.2">
      <c r="A63" s="1"/>
      <c r="B63" s="1"/>
      <c r="C63" s="1"/>
      <c r="D63" s="1"/>
      <c r="E63" s="1"/>
      <c r="F63" s="68"/>
      <c r="G63" s="69"/>
      <c r="H63" s="7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hidden="1" customHeight="1" x14ac:dyDescent="0.2">
      <c r="A64" s="1"/>
      <c r="B64" s="1"/>
      <c r="C64" s="1"/>
      <c r="D64" s="1"/>
      <c r="E64" s="1"/>
      <c r="F64" s="68"/>
      <c r="G64" s="69"/>
      <c r="H64" s="7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5" customHeight="1" x14ac:dyDescent="0.2">
      <c r="A65" s="1"/>
      <c r="B65" s="1"/>
      <c r="C65" s="1"/>
      <c r="D65" s="1"/>
      <c r="E65" s="1"/>
      <c r="F65" s="68"/>
      <c r="G65" s="69"/>
      <c r="H65" s="7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68"/>
      <c r="G66" s="69"/>
      <c r="H66" s="7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38"/>
      <c r="E67" s="38"/>
      <c r="F67" s="48"/>
      <c r="G67" s="69"/>
      <c r="H67" s="7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68"/>
      <c r="G68" s="69"/>
      <c r="H68" s="7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80"/>
      <c r="C69" s="1"/>
      <c r="D69" s="1"/>
      <c r="E69" s="1"/>
      <c r="F69" s="68"/>
      <c r="G69" s="69"/>
      <c r="H69" s="49"/>
      <c r="I69" s="8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68"/>
      <c r="G70" s="69"/>
      <c r="H70" s="7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80"/>
      <c r="C71" s="1"/>
      <c r="D71" s="1"/>
      <c r="E71" s="1"/>
      <c r="F71" s="48"/>
      <c r="G71" s="38"/>
      <c r="H71" s="49"/>
      <c r="I71" s="3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81"/>
      <c r="G72" s="82"/>
      <c r="H72" s="83"/>
      <c r="I72" s="8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81"/>
      <c r="G73" s="82"/>
      <c r="H73" s="83"/>
      <c r="I73" s="8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81"/>
      <c r="G74" s="82"/>
      <c r="H74" s="83"/>
      <c r="I74" s="8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81"/>
      <c r="G75" s="82"/>
      <c r="H75" s="83"/>
      <c r="I75" s="8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81"/>
      <c r="G76" s="82"/>
      <c r="H76" s="83"/>
      <c r="I76" s="8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81"/>
      <c r="G77" s="82"/>
      <c r="H77" s="83"/>
      <c r="I77" s="8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81"/>
      <c r="G78" s="82"/>
      <c r="H78" s="83"/>
      <c r="I78" s="8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81"/>
      <c r="G79" s="82"/>
      <c r="H79" s="83"/>
      <c r="I79" s="8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81"/>
      <c r="G80" s="82"/>
      <c r="H80" s="83"/>
      <c r="I80" s="8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81"/>
      <c r="G81" s="82"/>
      <c r="H81" s="83"/>
      <c r="I81" s="8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81"/>
      <c r="G82" s="82"/>
      <c r="H82" s="83"/>
      <c r="I82" s="8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81"/>
      <c r="G83" s="82"/>
      <c r="H83" s="83"/>
      <c r="I83" s="8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81"/>
      <c r="G84" s="82"/>
      <c r="H84" s="83"/>
      <c r="I84" s="8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69"/>
      <c r="C85" s="38"/>
      <c r="D85" s="38"/>
      <c r="E85" s="38"/>
      <c r="F85" s="81"/>
      <c r="G85" s="82"/>
      <c r="H85" s="83"/>
      <c r="I85" s="8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69"/>
      <c r="C86" s="38"/>
      <c r="D86" s="38"/>
      <c r="E86" s="38"/>
      <c r="F86" s="81"/>
      <c r="G86" s="82"/>
      <c r="H86" s="83"/>
      <c r="I86" s="8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38"/>
      <c r="C87" s="38"/>
      <c r="D87" s="38"/>
      <c r="E87" s="38"/>
      <c r="F87" s="84"/>
      <c r="G87" s="82"/>
      <c r="H87" s="83"/>
      <c r="I87" s="8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38"/>
      <c r="C88" s="38"/>
      <c r="D88" s="38"/>
      <c r="E88" s="38"/>
      <c r="F88" s="48"/>
      <c r="G88" s="69"/>
      <c r="H88" s="7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38"/>
      <c r="C89" s="38"/>
      <c r="D89" s="38"/>
      <c r="E89" s="38"/>
      <c r="F89" s="48"/>
      <c r="G89" s="69"/>
      <c r="H89" s="70"/>
      <c r="I89" s="3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38"/>
      <c r="C90" s="38"/>
      <c r="D90" s="38"/>
      <c r="E90" s="38"/>
      <c r="F90" s="48"/>
      <c r="G90" s="69"/>
      <c r="H90" s="7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38"/>
      <c r="C91" s="38"/>
      <c r="D91" s="38"/>
      <c r="E91" s="38"/>
      <c r="F91" s="48"/>
      <c r="G91" s="69"/>
      <c r="H91" s="7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38"/>
      <c r="C92" s="38"/>
      <c r="D92" s="38"/>
      <c r="E92" s="38"/>
      <c r="F92" s="48"/>
      <c r="G92" s="69"/>
      <c r="H92" s="7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68"/>
      <c r="G93" s="69"/>
      <c r="H93" s="7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68"/>
      <c r="G94" s="69"/>
      <c r="H94" s="7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68"/>
      <c r="G95" s="69"/>
      <c r="H95" s="7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68"/>
      <c r="G96" s="69"/>
      <c r="H96" s="7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68"/>
      <c r="G97" s="69"/>
      <c r="H97" s="7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68"/>
      <c r="G98" s="69"/>
      <c r="H98" s="7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68"/>
      <c r="G99" s="69"/>
      <c r="H99" s="7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68"/>
      <c r="G100" s="69"/>
      <c r="H100" s="7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68"/>
      <c r="G101" s="69"/>
      <c r="H101" s="7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68"/>
      <c r="G102" s="69"/>
      <c r="H102" s="7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68"/>
      <c r="G103" s="69"/>
      <c r="H103" s="7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68"/>
      <c r="G104" s="69"/>
      <c r="H104" s="7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68"/>
      <c r="G105" s="69"/>
      <c r="H105" s="7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68"/>
      <c r="G106" s="69"/>
      <c r="H106" s="7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68"/>
      <c r="G107" s="69"/>
      <c r="H107" s="7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68"/>
      <c r="G108" s="69"/>
      <c r="H108" s="7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68"/>
      <c r="G109" s="69"/>
      <c r="H109" s="7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68"/>
      <c r="G110" s="69"/>
      <c r="H110" s="7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68"/>
      <c r="G111" s="69"/>
      <c r="H111" s="7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68"/>
      <c r="G112" s="69"/>
      <c r="H112" s="7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68"/>
      <c r="G113" s="69"/>
      <c r="H113" s="7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68"/>
      <c r="G114" s="69"/>
      <c r="H114" s="7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68"/>
      <c r="G115" s="69"/>
      <c r="H115" s="7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68"/>
      <c r="G116" s="69"/>
      <c r="H116" s="7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68"/>
      <c r="G117" s="69"/>
      <c r="H117" s="7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68"/>
      <c r="G118" s="69"/>
      <c r="H118" s="7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68"/>
      <c r="G119" s="69"/>
      <c r="H119" s="7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68"/>
      <c r="G120" s="69"/>
      <c r="H120" s="7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38"/>
      <c r="E121" s="38"/>
      <c r="F121" s="48"/>
      <c r="G121" s="69"/>
      <c r="H121" s="7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68"/>
      <c r="G122" s="69"/>
      <c r="H122" s="7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80"/>
      <c r="C123" s="1"/>
      <c r="D123" s="1"/>
      <c r="E123" s="1"/>
      <c r="F123" s="68"/>
      <c r="G123" s="69"/>
      <c r="H123" s="49"/>
      <c r="I123" s="8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68"/>
      <c r="G124" s="69"/>
      <c r="H124" s="7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80"/>
      <c r="C125" s="1"/>
      <c r="D125" s="1"/>
      <c r="E125" s="1"/>
      <c r="F125" s="48"/>
      <c r="G125" s="38"/>
      <c r="H125" s="49"/>
      <c r="I125" s="3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81"/>
      <c r="G126" s="82"/>
      <c r="H126" s="83"/>
      <c r="I126" s="8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81"/>
      <c r="G127" s="82"/>
      <c r="H127" s="83"/>
      <c r="I127" s="8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81"/>
      <c r="G128" s="82"/>
      <c r="H128" s="83"/>
      <c r="I128" s="8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81"/>
      <c r="G129" s="82"/>
      <c r="H129" s="83"/>
      <c r="I129" s="8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81"/>
      <c r="G130" s="82"/>
      <c r="H130" s="83"/>
      <c r="I130" s="8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81"/>
      <c r="G131" s="82"/>
      <c r="H131" s="83"/>
      <c r="I131" s="8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81"/>
      <c r="G132" s="82"/>
      <c r="H132" s="83"/>
      <c r="I132" s="8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81"/>
      <c r="G133" s="82"/>
      <c r="H133" s="83"/>
      <c r="I133" s="8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81"/>
      <c r="G134" s="82"/>
      <c r="H134" s="83"/>
      <c r="I134" s="8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81"/>
      <c r="G135" s="82"/>
      <c r="H135" s="83"/>
      <c r="I135" s="8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81"/>
      <c r="G136" s="82"/>
      <c r="H136" s="83"/>
      <c r="I136" s="8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81"/>
      <c r="G137" s="82"/>
      <c r="H137" s="83"/>
      <c r="I137" s="8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81"/>
      <c r="G138" s="82"/>
      <c r="H138" s="83"/>
      <c r="I138" s="8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69"/>
      <c r="C139" s="38"/>
      <c r="D139" s="38"/>
      <c r="E139" s="38"/>
      <c r="F139" s="81"/>
      <c r="G139" s="82"/>
      <c r="H139" s="83"/>
      <c r="I139" s="8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69"/>
      <c r="C140" s="38"/>
      <c r="D140" s="38"/>
      <c r="E140" s="38"/>
      <c r="F140" s="81"/>
      <c r="G140" s="82"/>
      <c r="H140" s="83"/>
      <c r="I140" s="8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38"/>
      <c r="C141" s="38"/>
      <c r="D141" s="38"/>
      <c r="E141" s="38"/>
      <c r="F141" s="84"/>
      <c r="G141" s="82"/>
      <c r="H141" s="83"/>
      <c r="I141" s="8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38"/>
      <c r="C142" s="38"/>
      <c r="D142" s="38"/>
      <c r="E142" s="38"/>
      <c r="F142" s="48"/>
      <c r="G142" s="69"/>
      <c r="H142" s="7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38"/>
      <c r="C143" s="38"/>
      <c r="D143" s="38"/>
      <c r="E143" s="38"/>
      <c r="F143" s="48"/>
      <c r="G143" s="69"/>
      <c r="H143" s="70"/>
      <c r="I143" s="3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38"/>
      <c r="C144" s="38"/>
      <c r="D144" s="38"/>
      <c r="E144" s="38"/>
      <c r="F144" s="48"/>
      <c r="G144" s="69"/>
      <c r="H144" s="7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38"/>
      <c r="C145" s="38"/>
      <c r="D145" s="38"/>
      <c r="E145" s="38"/>
      <c r="F145" s="48"/>
      <c r="G145" s="69"/>
      <c r="H145" s="7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38"/>
      <c r="C146" s="38"/>
      <c r="D146" s="38"/>
      <c r="E146" s="38"/>
      <c r="F146" s="48"/>
      <c r="G146" s="69"/>
      <c r="H146" s="7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68"/>
      <c r="G147" s="69"/>
      <c r="H147" s="7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68"/>
      <c r="G148" s="69"/>
      <c r="H148" s="7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68"/>
      <c r="G149" s="69"/>
      <c r="H149" s="7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68"/>
      <c r="G150" s="69"/>
      <c r="H150" s="7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68"/>
      <c r="G151" s="69"/>
      <c r="H151" s="7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68"/>
      <c r="G152" s="69"/>
      <c r="H152" s="7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68"/>
      <c r="G153" s="69"/>
      <c r="H153" s="7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68"/>
      <c r="G154" s="69"/>
      <c r="H154" s="7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68"/>
      <c r="G155" s="69"/>
      <c r="H155" s="7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68"/>
      <c r="G156" s="69"/>
      <c r="H156" s="7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68"/>
      <c r="G157" s="69"/>
      <c r="H157" s="7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68"/>
      <c r="G158" s="69"/>
      <c r="H158" s="7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68"/>
      <c r="G159" s="69"/>
      <c r="H159" s="7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68"/>
      <c r="G160" s="69"/>
      <c r="H160" s="7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68"/>
      <c r="G161" s="69"/>
      <c r="H161" s="7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68"/>
      <c r="G162" s="69"/>
      <c r="H162" s="7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68"/>
      <c r="G163" s="69"/>
      <c r="H163" s="7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68"/>
      <c r="G164" s="69"/>
      <c r="H164" s="7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68"/>
      <c r="G165" s="69"/>
      <c r="H165" s="7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68"/>
      <c r="G166" s="69"/>
      <c r="H166" s="7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68"/>
      <c r="G167" s="69"/>
      <c r="H167" s="7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68"/>
      <c r="G168" s="69"/>
      <c r="H168" s="7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68"/>
      <c r="G169" s="69"/>
      <c r="H169" s="7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68"/>
      <c r="G170" s="69"/>
      <c r="H170" s="7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68"/>
      <c r="G171" s="69"/>
      <c r="H171" s="7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68"/>
      <c r="G172" s="69"/>
      <c r="H172" s="7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68"/>
      <c r="G173" s="69"/>
      <c r="H173" s="7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68"/>
      <c r="G174" s="69"/>
      <c r="H174" s="7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38"/>
      <c r="E175" s="38"/>
      <c r="F175" s="48"/>
      <c r="G175" s="69"/>
      <c r="H175" s="7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68"/>
      <c r="G176" s="69"/>
      <c r="H176" s="7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80"/>
      <c r="C177" s="1"/>
      <c r="D177" s="1"/>
      <c r="E177" s="1"/>
      <c r="F177" s="68"/>
      <c r="G177" s="69"/>
      <c r="H177" s="49"/>
      <c r="I177" s="8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68"/>
      <c r="G178" s="69"/>
      <c r="H178" s="7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80"/>
      <c r="C179" s="1"/>
      <c r="D179" s="1"/>
      <c r="E179" s="1"/>
      <c r="F179" s="48"/>
      <c r="G179" s="38"/>
      <c r="H179" s="49"/>
      <c r="I179" s="3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81"/>
      <c r="G180" s="82"/>
      <c r="H180" s="83"/>
      <c r="I180" s="8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81"/>
      <c r="G181" s="82"/>
      <c r="H181" s="83"/>
      <c r="I181" s="8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81"/>
      <c r="G182" s="82"/>
      <c r="H182" s="83"/>
      <c r="I182" s="8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81"/>
      <c r="G183" s="82"/>
      <c r="H183" s="83"/>
      <c r="I183" s="8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81"/>
      <c r="G184" s="82"/>
      <c r="H184" s="83"/>
      <c r="I184" s="8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81"/>
      <c r="G185" s="82"/>
      <c r="H185" s="83"/>
      <c r="I185" s="8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81"/>
      <c r="G186" s="82"/>
      <c r="H186" s="83"/>
      <c r="I186" s="8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81"/>
      <c r="G187" s="82"/>
      <c r="H187" s="83"/>
      <c r="I187" s="8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81"/>
      <c r="G188" s="82"/>
      <c r="H188" s="83"/>
      <c r="I188" s="8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81"/>
      <c r="G189" s="82"/>
      <c r="H189" s="83"/>
      <c r="I189" s="8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81"/>
      <c r="G190" s="82"/>
      <c r="H190" s="83"/>
      <c r="I190" s="8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81"/>
      <c r="G191" s="82"/>
      <c r="H191" s="83"/>
      <c r="I191" s="8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81"/>
      <c r="G192" s="82"/>
      <c r="H192" s="83"/>
      <c r="I192" s="8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69"/>
      <c r="C193" s="38"/>
      <c r="D193" s="38"/>
      <c r="E193" s="38"/>
      <c r="F193" s="81"/>
      <c r="G193" s="82"/>
      <c r="H193" s="83"/>
      <c r="I193" s="8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69"/>
      <c r="C194" s="38"/>
      <c r="D194" s="38"/>
      <c r="E194" s="38"/>
      <c r="F194" s="81"/>
      <c r="G194" s="82"/>
      <c r="H194" s="83"/>
      <c r="I194" s="8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38"/>
      <c r="C195" s="38"/>
      <c r="D195" s="38"/>
      <c r="E195" s="38"/>
      <c r="F195" s="84"/>
      <c r="G195" s="82"/>
      <c r="H195" s="83"/>
      <c r="I195" s="8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38"/>
      <c r="C196" s="38"/>
      <c r="D196" s="38"/>
      <c r="E196" s="38"/>
      <c r="F196" s="48"/>
      <c r="G196" s="69"/>
      <c r="H196" s="7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38"/>
      <c r="C197" s="38"/>
      <c r="D197" s="38"/>
      <c r="E197" s="38"/>
      <c r="F197" s="48"/>
      <c r="G197" s="69"/>
      <c r="H197" s="70"/>
      <c r="I197" s="3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38"/>
      <c r="C198" s="38"/>
      <c r="D198" s="38"/>
      <c r="E198" s="38"/>
      <c r="F198" s="48"/>
      <c r="G198" s="69"/>
      <c r="H198" s="70"/>
      <c r="I198" s="8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38"/>
      <c r="C199" s="38"/>
      <c r="D199" s="38"/>
      <c r="E199" s="38"/>
      <c r="F199" s="48"/>
      <c r="G199" s="69"/>
      <c r="H199" s="7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38"/>
      <c r="C200" s="38"/>
      <c r="D200" s="38"/>
      <c r="E200" s="38"/>
      <c r="F200" s="48"/>
      <c r="G200" s="69"/>
      <c r="H200" s="7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68"/>
      <c r="G201" s="69"/>
      <c r="H201" s="7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68"/>
      <c r="G202" s="69"/>
      <c r="H202" s="7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68"/>
      <c r="G203" s="69"/>
      <c r="H203" s="7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68"/>
      <c r="G204" s="69"/>
      <c r="H204" s="7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68"/>
      <c r="G205" s="69"/>
      <c r="H205" s="7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68"/>
      <c r="G206" s="69"/>
      <c r="H206" s="7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68"/>
      <c r="G207" s="69"/>
      <c r="H207" s="7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68"/>
      <c r="G208" s="69"/>
      <c r="H208" s="7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68"/>
      <c r="G209" s="69"/>
      <c r="H209" s="7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68"/>
      <c r="G210" s="69"/>
      <c r="H210" s="7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68"/>
      <c r="G211" s="69"/>
      <c r="H211" s="7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68"/>
      <c r="G212" s="69"/>
      <c r="H212" s="7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68"/>
      <c r="G213" s="69"/>
      <c r="H213" s="7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68"/>
      <c r="G214" s="69"/>
      <c r="H214" s="7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68"/>
      <c r="G215" s="69"/>
      <c r="H215" s="7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68"/>
      <c r="G216" s="69"/>
      <c r="H216" s="7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68"/>
      <c r="G217" s="69"/>
      <c r="H217" s="7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68"/>
      <c r="G218" s="69"/>
      <c r="H218" s="7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68"/>
      <c r="G219" s="69"/>
      <c r="H219" s="7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68"/>
      <c r="G220" s="69"/>
      <c r="H220" s="7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68"/>
      <c r="G221" s="69"/>
      <c r="H221" s="7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68"/>
      <c r="G222" s="69"/>
      <c r="H222" s="7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68"/>
      <c r="G223" s="69"/>
      <c r="H223" s="7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68"/>
      <c r="G224" s="69"/>
      <c r="H224" s="7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68"/>
      <c r="G225" s="69"/>
      <c r="H225" s="7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68"/>
      <c r="G226" s="69"/>
      <c r="H226" s="7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68"/>
      <c r="G227" s="69"/>
      <c r="H227" s="7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68"/>
      <c r="G228" s="69"/>
      <c r="H228" s="7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38"/>
      <c r="E229" s="38"/>
      <c r="F229" s="48"/>
      <c r="G229" s="69"/>
      <c r="H229" s="7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68"/>
      <c r="G230" s="69"/>
      <c r="H230" s="7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80"/>
      <c r="C231" s="1"/>
      <c r="D231" s="1"/>
      <c r="E231" s="1"/>
      <c r="F231" s="68"/>
      <c r="G231" s="69"/>
      <c r="H231" s="49"/>
      <c r="I231" s="8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68"/>
      <c r="G232" s="69"/>
      <c r="H232" s="7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80"/>
      <c r="C233" s="1"/>
      <c r="D233" s="1"/>
      <c r="E233" s="1"/>
      <c r="F233" s="48"/>
      <c r="G233" s="38"/>
      <c r="H233" s="49"/>
      <c r="I233" s="38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81"/>
      <c r="G234" s="82"/>
      <c r="H234" s="83"/>
      <c r="I234" s="8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81"/>
      <c r="G235" s="82"/>
      <c r="H235" s="83"/>
      <c r="I235" s="8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81"/>
      <c r="G236" s="82"/>
      <c r="H236" s="83"/>
      <c r="I236" s="8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81"/>
      <c r="G237" s="82"/>
      <c r="H237" s="83"/>
      <c r="I237" s="8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81"/>
      <c r="G238" s="82"/>
      <c r="H238" s="83"/>
      <c r="I238" s="8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81"/>
      <c r="G239" s="82"/>
      <c r="H239" s="83"/>
      <c r="I239" s="8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81"/>
      <c r="G240" s="82"/>
      <c r="H240" s="83"/>
      <c r="I240" s="8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81"/>
      <c r="G241" s="82"/>
      <c r="H241" s="83"/>
      <c r="I241" s="8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81"/>
      <c r="G242" s="82"/>
      <c r="H242" s="83"/>
      <c r="I242" s="8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81"/>
      <c r="G243" s="82"/>
      <c r="H243" s="83"/>
      <c r="I243" s="8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81"/>
      <c r="G244" s="82"/>
      <c r="H244" s="83"/>
      <c r="I244" s="8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81"/>
      <c r="G245" s="82"/>
      <c r="H245" s="83"/>
      <c r="I245" s="8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81"/>
      <c r="G246" s="82"/>
      <c r="H246" s="83"/>
      <c r="I246" s="8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69"/>
      <c r="C247" s="38"/>
      <c r="D247" s="38"/>
      <c r="E247" s="38"/>
      <c r="F247" s="81"/>
      <c r="G247" s="82"/>
      <c r="H247" s="83"/>
      <c r="I247" s="8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69"/>
      <c r="C248" s="38"/>
      <c r="D248" s="38"/>
      <c r="E248" s="38"/>
      <c r="F248" s="81"/>
      <c r="G248" s="82"/>
      <c r="H248" s="83"/>
      <c r="I248" s="8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38"/>
      <c r="C249" s="38"/>
      <c r="D249" s="38"/>
      <c r="E249" s="38"/>
      <c r="F249" s="84"/>
      <c r="G249" s="82"/>
      <c r="H249" s="83"/>
      <c r="I249" s="8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38"/>
      <c r="C250" s="38"/>
      <c r="D250" s="38"/>
      <c r="E250" s="38"/>
      <c r="F250" s="48"/>
      <c r="G250" s="69"/>
      <c r="H250" s="7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38"/>
      <c r="C251" s="38"/>
      <c r="D251" s="38"/>
      <c r="E251" s="38"/>
      <c r="F251" s="48"/>
      <c r="G251" s="69"/>
      <c r="H251" s="70"/>
      <c r="I251" s="3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38"/>
      <c r="C252" s="38"/>
      <c r="D252" s="38"/>
      <c r="E252" s="38"/>
      <c r="F252" s="48"/>
      <c r="G252" s="69"/>
      <c r="H252" s="7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38"/>
      <c r="C253" s="38"/>
      <c r="D253" s="38"/>
      <c r="E253" s="38"/>
      <c r="F253" s="48"/>
      <c r="G253" s="69"/>
      <c r="H253" s="7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38"/>
      <c r="C254" s="38"/>
      <c r="D254" s="38"/>
      <c r="E254" s="38"/>
      <c r="F254" s="48"/>
      <c r="G254" s="69"/>
      <c r="H254" s="7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68"/>
      <c r="G255" s="69"/>
      <c r="H255" s="7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B1:I1"/>
    <mergeCell ref="H2:I2"/>
    <mergeCell ref="H4:I4"/>
    <mergeCell ref="B6:E6"/>
    <mergeCell ref="B7:E7"/>
    <mergeCell ref="B8:E8"/>
    <mergeCell ref="B14:E14"/>
    <mergeCell ref="B15:E15"/>
    <mergeCell ref="B16:E16"/>
    <mergeCell ref="B37:I37"/>
    <mergeCell ref="B38:I38"/>
    <mergeCell ref="B39:I39"/>
    <mergeCell ref="B40:I40"/>
    <mergeCell ref="B41:I41"/>
    <mergeCell ref="B49:I49"/>
    <mergeCell ref="B50:I50"/>
    <mergeCell ref="B55:F55"/>
    <mergeCell ref="G55:I55"/>
    <mergeCell ref="B42:I42"/>
    <mergeCell ref="B43:I43"/>
    <mergeCell ref="B44:I44"/>
    <mergeCell ref="B45:I45"/>
    <mergeCell ref="B46:I46"/>
    <mergeCell ref="B47:I47"/>
    <mergeCell ref="B48:I48"/>
  </mergeCells>
  <pageMargins left="0.23622047244094491" right="0.23622047244094491" top="0.74803149606299213" bottom="0.74803149606299213" header="0" footer="0"/>
  <pageSetup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6.140625" customWidth="1"/>
    <col min="2" max="2" width="12" customWidth="1"/>
    <col min="3" max="3" width="8.140625" customWidth="1"/>
    <col min="4" max="4" width="12.42578125" customWidth="1"/>
    <col min="5" max="5" width="11.5703125" customWidth="1"/>
    <col min="6" max="6" width="15.5703125" customWidth="1"/>
    <col min="7" max="7" width="15.42578125" customWidth="1"/>
    <col min="8" max="8" width="17.42578125" customWidth="1"/>
    <col min="9" max="9" width="24.42578125" customWidth="1"/>
    <col min="10" max="13" width="11.42578125" customWidth="1"/>
    <col min="14" max="26" width="8" customWidth="1"/>
  </cols>
  <sheetData>
    <row r="1" spans="1:26" ht="65.25" customHeight="1" x14ac:dyDescent="0.3">
      <c r="A1" s="1"/>
      <c r="B1" s="126" t="s">
        <v>0</v>
      </c>
      <c r="C1" s="119"/>
      <c r="D1" s="119"/>
      <c r="E1" s="119"/>
      <c r="F1" s="119"/>
      <c r="G1" s="119"/>
      <c r="H1" s="119"/>
      <c r="I1" s="12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35">
      <c r="A2" s="1"/>
      <c r="B2" s="2" t="s">
        <v>1</v>
      </c>
      <c r="C2" s="3"/>
      <c r="D2" s="3"/>
      <c r="E2" s="3"/>
      <c r="F2" s="4"/>
      <c r="G2" s="5"/>
      <c r="H2" s="128" t="s">
        <v>2</v>
      </c>
      <c r="I2" s="12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">
      <c r="A3" s="1"/>
      <c r="B3" s="6" t="s">
        <v>42</v>
      </c>
      <c r="C3" s="7"/>
      <c r="D3" s="7"/>
      <c r="E3" s="7"/>
      <c r="F3" s="8"/>
      <c r="G3" s="9"/>
      <c r="H3" s="10" t="s">
        <v>4</v>
      </c>
      <c r="I3" s="11">
        <v>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"/>
      <c r="B4" s="12"/>
      <c r="C4" s="13"/>
      <c r="D4" s="13"/>
      <c r="E4" s="13"/>
      <c r="F4" s="14"/>
      <c r="G4" s="15"/>
      <c r="H4" s="129"/>
      <c r="I4" s="12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16" t="s">
        <v>5</v>
      </c>
      <c r="C5" s="17"/>
      <c r="D5" s="17"/>
      <c r="E5" s="18"/>
      <c r="F5" s="19" t="s">
        <v>6</v>
      </c>
      <c r="G5" s="20" t="s">
        <v>7</v>
      </c>
      <c r="H5" s="20" t="s">
        <v>8</v>
      </c>
      <c r="I5" s="20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1"/>
      <c r="B6" s="131" t="s">
        <v>43</v>
      </c>
      <c r="C6" s="124"/>
      <c r="D6" s="124"/>
      <c r="E6" s="125"/>
      <c r="F6" s="21">
        <v>0.5</v>
      </c>
      <c r="G6" s="22" t="s">
        <v>12</v>
      </c>
      <c r="H6" s="23">
        <v>8</v>
      </c>
      <c r="I6" s="23">
        <f t="shared" ref="I6:I13" si="0">H6*F6</f>
        <v>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1"/>
      <c r="B7" s="121" t="s">
        <v>44</v>
      </c>
      <c r="C7" s="111"/>
      <c r="D7" s="111"/>
      <c r="E7" s="112"/>
      <c r="F7" s="24">
        <v>0.12</v>
      </c>
      <c r="G7" s="22" t="s">
        <v>12</v>
      </c>
      <c r="H7" s="23">
        <v>1.05</v>
      </c>
      <c r="I7" s="23">
        <f t="shared" si="0"/>
        <v>0.126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">
      <c r="A8" s="1"/>
      <c r="B8" s="121" t="s">
        <v>45</v>
      </c>
      <c r="C8" s="111"/>
      <c r="D8" s="111"/>
      <c r="E8" s="112"/>
      <c r="F8" s="24">
        <v>0.09</v>
      </c>
      <c r="G8" s="22" t="s">
        <v>12</v>
      </c>
      <c r="H8" s="23">
        <v>1.9</v>
      </c>
      <c r="I8" s="23">
        <f t="shared" si="0"/>
        <v>0.17099999999999999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">
      <c r="A9" s="1"/>
      <c r="B9" s="25" t="s">
        <v>46</v>
      </c>
      <c r="C9" s="1"/>
      <c r="D9" s="1"/>
      <c r="E9" s="26"/>
      <c r="F9" s="24">
        <v>0.01</v>
      </c>
      <c r="G9" s="22" t="s">
        <v>12</v>
      </c>
      <c r="H9" s="23">
        <v>2.5</v>
      </c>
      <c r="I9" s="23">
        <f t="shared" si="0"/>
        <v>2.5000000000000001E-2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">
      <c r="A10" s="1"/>
      <c r="B10" s="25" t="s">
        <v>47</v>
      </c>
      <c r="C10" s="1"/>
      <c r="D10" s="1"/>
      <c r="E10" s="26"/>
      <c r="F10" s="24">
        <v>0.05</v>
      </c>
      <c r="G10" s="22" t="s">
        <v>12</v>
      </c>
      <c r="H10" s="23">
        <v>1.1000000000000001</v>
      </c>
      <c r="I10" s="23">
        <f t="shared" si="0"/>
        <v>5.5000000000000007E-2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">
      <c r="A11" s="1"/>
      <c r="B11" s="25" t="s">
        <v>48</v>
      </c>
      <c r="C11" s="1"/>
      <c r="D11" s="1"/>
      <c r="E11" s="26"/>
      <c r="F11" s="24">
        <v>5.0000000000000001E-3</v>
      </c>
      <c r="G11" s="22" t="s">
        <v>12</v>
      </c>
      <c r="H11" s="23">
        <v>1</v>
      </c>
      <c r="I11" s="23">
        <f t="shared" si="0"/>
        <v>5.0000000000000001E-3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">
      <c r="A12" s="1"/>
      <c r="B12" s="25" t="s">
        <v>16</v>
      </c>
      <c r="C12" s="1"/>
      <c r="D12" s="1"/>
      <c r="E12" s="26"/>
      <c r="F12" s="24">
        <v>0.01</v>
      </c>
      <c r="G12" s="22" t="s">
        <v>17</v>
      </c>
      <c r="H12" s="23">
        <v>6</v>
      </c>
      <c r="I12" s="23">
        <f t="shared" si="0"/>
        <v>0.06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1"/>
      <c r="B13" s="29"/>
      <c r="C13" s="1"/>
      <c r="D13" s="1"/>
      <c r="E13" s="26"/>
      <c r="F13" s="24"/>
      <c r="G13" s="22"/>
      <c r="H13" s="23">
        <v>0</v>
      </c>
      <c r="I13" s="23">
        <f t="shared" si="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1"/>
      <c r="B14" s="29" t="s">
        <v>49</v>
      </c>
      <c r="C14" s="1"/>
      <c r="D14" s="1"/>
      <c r="E14" s="26"/>
      <c r="F14" s="27"/>
      <c r="G14" s="22"/>
      <c r="H14" s="23"/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1"/>
      <c r="B15" s="25" t="s">
        <v>50</v>
      </c>
      <c r="C15" s="1"/>
      <c r="D15" s="1"/>
      <c r="E15" s="26"/>
      <c r="F15" s="24">
        <v>0.05</v>
      </c>
      <c r="G15" s="22" t="s">
        <v>12</v>
      </c>
      <c r="H15" s="23">
        <v>1.8</v>
      </c>
      <c r="I15" s="23">
        <f t="shared" ref="I15:I27" si="1">H15*F15</f>
        <v>9.0000000000000011E-2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1"/>
      <c r="B16" s="25" t="s">
        <v>51</v>
      </c>
      <c r="C16" s="1"/>
      <c r="D16" s="1"/>
      <c r="E16" s="26"/>
      <c r="F16" s="24">
        <v>0.02</v>
      </c>
      <c r="G16" s="22" t="s">
        <v>12</v>
      </c>
      <c r="H16" s="23">
        <v>2.1</v>
      </c>
      <c r="I16" s="23">
        <f t="shared" si="1"/>
        <v>4.2000000000000003E-2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">
      <c r="A17" s="1"/>
      <c r="B17" s="25" t="s">
        <v>52</v>
      </c>
      <c r="C17" s="1"/>
      <c r="D17" s="1"/>
      <c r="E17" s="26"/>
      <c r="F17" s="24">
        <v>1.4999999999999999E-2</v>
      </c>
      <c r="G17" s="22" t="s">
        <v>12</v>
      </c>
      <c r="H17" s="23">
        <v>6</v>
      </c>
      <c r="I17" s="23">
        <f t="shared" si="1"/>
        <v>0.09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">
      <c r="A18" s="1"/>
      <c r="B18" s="25" t="s">
        <v>53</v>
      </c>
      <c r="C18" s="1"/>
      <c r="D18" s="1"/>
      <c r="E18" s="26"/>
      <c r="F18" s="24">
        <v>0.01</v>
      </c>
      <c r="G18" s="22" t="s">
        <v>12</v>
      </c>
      <c r="H18" s="23">
        <v>6</v>
      </c>
      <c r="I18" s="23">
        <f t="shared" si="1"/>
        <v>0.06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">
      <c r="A19" s="1"/>
      <c r="B19" s="25" t="s">
        <v>54</v>
      </c>
      <c r="C19" s="1"/>
      <c r="D19" s="1"/>
      <c r="E19" s="26"/>
      <c r="F19" s="24">
        <v>0.01</v>
      </c>
      <c r="G19" s="22" t="s">
        <v>17</v>
      </c>
      <c r="H19" s="23">
        <v>9</v>
      </c>
      <c r="I19" s="23">
        <f t="shared" si="1"/>
        <v>0.09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">
      <c r="A20" s="1"/>
      <c r="B20" s="25" t="s">
        <v>16</v>
      </c>
      <c r="C20" s="1"/>
      <c r="D20" s="1"/>
      <c r="E20" s="26"/>
      <c r="F20" s="24">
        <v>0.02</v>
      </c>
      <c r="G20" s="22" t="s">
        <v>17</v>
      </c>
      <c r="H20" s="23">
        <v>6</v>
      </c>
      <c r="I20" s="23">
        <f t="shared" si="1"/>
        <v>0.12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">
      <c r="A21" s="1"/>
      <c r="B21" s="25" t="s">
        <v>55</v>
      </c>
      <c r="C21" s="1"/>
      <c r="D21" s="1"/>
      <c r="E21" s="26"/>
      <c r="F21" s="24">
        <v>5.0000000000000001E-3</v>
      </c>
      <c r="G21" s="28" t="s">
        <v>12</v>
      </c>
      <c r="H21" s="23">
        <v>1</v>
      </c>
      <c r="I21" s="23">
        <f t="shared" si="1"/>
        <v>5.0000000000000001E-3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">
      <c r="A22" s="1"/>
      <c r="B22" s="25"/>
      <c r="C22" s="1"/>
      <c r="D22" s="1"/>
      <c r="E22" s="26"/>
      <c r="F22" s="24"/>
      <c r="G22" s="28"/>
      <c r="H22" s="23">
        <v>0</v>
      </c>
      <c r="I22" s="23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">
      <c r="A23" s="1"/>
      <c r="B23" s="25"/>
      <c r="C23" s="1"/>
      <c r="D23" s="1"/>
      <c r="E23" s="26"/>
      <c r="F23" s="24"/>
      <c r="G23" s="28"/>
      <c r="H23" s="23">
        <v>0</v>
      </c>
      <c r="I23" s="23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">
      <c r="A24" s="1"/>
      <c r="B24" s="29"/>
      <c r="C24" s="1"/>
      <c r="D24" s="1"/>
      <c r="E24" s="26"/>
      <c r="F24" s="24"/>
      <c r="G24" s="28"/>
      <c r="H24" s="23">
        <v>0</v>
      </c>
      <c r="I24" s="30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">
      <c r="A25" s="1"/>
      <c r="B25" s="25"/>
      <c r="C25" s="1"/>
      <c r="D25" s="1"/>
      <c r="E25" s="26"/>
      <c r="F25" s="24"/>
      <c r="G25" s="28"/>
      <c r="H25" s="23">
        <v>0</v>
      </c>
      <c r="I25" s="30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31"/>
      <c r="C26" s="13"/>
      <c r="D26" s="13"/>
      <c r="E26" s="32"/>
      <c r="F26" s="24"/>
      <c r="G26" s="28"/>
      <c r="H26" s="23">
        <v>0</v>
      </c>
      <c r="I26" s="30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25"/>
      <c r="C27" s="1"/>
      <c r="D27" s="1"/>
      <c r="E27" s="1"/>
      <c r="F27" s="33"/>
      <c r="G27" s="34"/>
      <c r="H27" s="35"/>
      <c r="I27" s="36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37"/>
      <c r="C28" s="38"/>
      <c r="D28" s="38"/>
      <c r="E28" s="38" t="s">
        <v>21</v>
      </c>
      <c r="F28" s="33"/>
      <c r="G28" s="39"/>
      <c r="H28" s="40"/>
      <c r="I28" s="41">
        <f>SUM(I4:I26)</f>
        <v>4.9389999999999992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37"/>
      <c r="C29" s="38"/>
      <c r="D29" s="38"/>
      <c r="E29" s="38" t="s">
        <v>22</v>
      </c>
      <c r="F29" s="33"/>
      <c r="G29" s="39"/>
      <c r="H29" s="42"/>
      <c r="I29" s="43">
        <f>I28*5%</f>
        <v>0.24694999999999998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44" t="s">
        <v>23</v>
      </c>
      <c r="C30" s="38"/>
      <c r="D30" s="38"/>
      <c r="E30" s="38" t="s">
        <v>24</v>
      </c>
      <c r="F30" s="45"/>
      <c r="G30" s="39"/>
      <c r="H30" s="42"/>
      <c r="I30" s="46">
        <f>I28+I29</f>
        <v>5.1859499999999992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">
      <c r="A31" s="1"/>
      <c r="B31" s="47"/>
      <c r="C31" s="38"/>
      <c r="D31" s="38"/>
      <c r="E31" s="38"/>
      <c r="F31" s="48"/>
      <c r="G31" s="38"/>
      <c r="H31" s="49"/>
      <c r="I31" s="5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">
      <c r="A32" s="1"/>
      <c r="B32" s="44"/>
      <c r="C32" s="38"/>
      <c r="D32" s="38" t="s">
        <v>25</v>
      </c>
      <c r="E32" s="38" t="s">
        <v>26</v>
      </c>
      <c r="F32" s="48" t="s">
        <v>27</v>
      </c>
      <c r="G32" s="38"/>
      <c r="H32" s="49"/>
      <c r="I32" s="51" t="s">
        <v>28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44" t="s">
        <v>29</v>
      </c>
      <c r="C33" s="38"/>
      <c r="D33" s="47">
        <f>B31/1.13</f>
        <v>0</v>
      </c>
      <c r="E33" s="52" t="e">
        <f>B34/D33</f>
        <v>#DIV/0!</v>
      </c>
      <c r="F33" s="53">
        <f>D33/B34</f>
        <v>0</v>
      </c>
      <c r="G33" s="38"/>
      <c r="H33" s="49"/>
      <c r="I33" s="47">
        <f>I30</f>
        <v>5.1859499999999992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/>
      <c r="B34" s="54">
        <f>I33/I3</f>
        <v>2.5929749999999996</v>
      </c>
      <c r="C34" s="38"/>
      <c r="D34" s="38"/>
      <c r="E34" s="38"/>
      <c r="F34" s="48"/>
      <c r="G34" s="38"/>
      <c r="H34" s="49"/>
      <c r="I34" s="5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55"/>
      <c r="C35" s="56"/>
      <c r="D35" s="56"/>
      <c r="E35" s="56"/>
      <c r="F35" s="57"/>
      <c r="G35" s="56"/>
      <c r="H35" s="58"/>
      <c r="I35" s="5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60" t="s">
        <v>30</v>
      </c>
      <c r="C36" s="61"/>
      <c r="D36" s="62"/>
      <c r="E36" s="63"/>
      <c r="F36" s="64"/>
      <c r="G36" s="65"/>
      <c r="H36" s="66"/>
      <c r="I36" s="6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23" t="s">
        <v>56</v>
      </c>
      <c r="C37" s="124"/>
      <c r="D37" s="124"/>
      <c r="E37" s="124"/>
      <c r="F37" s="124"/>
      <c r="G37" s="124"/>
      <c r="H37" s="124"/>
      <c r="I37" s="12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10" t="s">
        <v>32</v>
      </c>
      <c r="C38" s="111"/>
      <c r="D38" s="111"/>
      <c r="E38" s="111"/>
      <c r="F38" s="111"/>
      <c r="G38" s="111"/>
      <c r="H38" s="111"/>
      <c r="I38" s="11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10" t="s">
        <v>57</v>
      </c>
      <c r="C39" s="111"/>
      <c r="D39" s="111"/>
      <c r="E39" s="111"/>
      <c r="F39" s="111"/>
      <c r="G39" s="111"/>
      <c r="H39" s="111"/>
      <c r="I39" s="11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10" t="s">
        <v>58</v>
      </c>
      <c r="C40" s="111"/>
      <c r="D40" s="111"/>
      <c r="E40" s="111"/>
      <c r="F40" s="111"/>
      <c r="G40" s="111"/>
      <c r="H40" s="111"/>
      <c r="I40" s="11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17" t="s">
        <v>59</v>
      </c>
      <c r="C41" s="111"/>
      <c r="D41" s="111"/>
      <c r="E41" s="111"/>
      <c r="F41" s="111"/>
      <c r="G41" s="111"/>
      <c r="H41" s="111"/>
      <c r="I41" s="1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10" t="s">
        <v>60</v>
      </c>
      <c r="C42" s="111"/>
      <c r="D42" s="111"/>
      <c r="E42" s="111"/>
      <c r="F42" s="111"/>
      <c r="G42" s="111"/>
      <c r="H42" s="111"/>
      <c r="I42" s="1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10" t="s">
        <v>61</v>
      </c>
      <c r="C43" s="111"/>
      <c r="D43" s="111"/>
      <c r="E43" s="111"/>
      <c r="F43" s="111"/>
      <c r="G43" s="111"/>
      <c r="H43" s="111"/>
      <c r="I43" s="11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10" t="s">
        <v>62</v>
      </c>
      <c r="C44" s="111"/>
      <c r="D44" s="111"/>
      <c r="E44" s="111"/>
      <c r="F44" s="111"/>
      <c r="G44" s="111"/>
      <c r="H44" s="111"/>
      <c r="I44" s="11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10" t="s">
        <v>63</v>
      </c>
      <c r="C45" s="111"/>
      <c r="D45" s="111"/>
      <c r="E45" s="111"/>
      <c r="F45" s="111"/>
      <c r="G45" s="111"/>
      <c r="H45" s="111"/>
      <c r="I45" s="11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10" t="s">
        <v>64</v>
      </c>
      <c r="C46" s="111"/>
      <c r="D46" s="111"/>
      <c r="E46" s="111"/>
      <c r="F46" s="111"/>
      <c r="G46" s="111"/>
      <c r="H46" s="111"/>
      <c r="I46" s="11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10" t="s">
        <v>65</v>
      </c>
      <c r="C47" s="111"/>
      <c r="D47" s="111"/>
      <c r="E47" s="111"/>
      <c r="F47" s="111"/>
      <c r="G47" s="111"/>
      <c r="H47" s="111"/>
      <c r="I47" s="11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10"/>
      <c r="C48" s="111"/>
      <c r="D48" s="111"/>
      <c r="E48" s="111"/>
      <c r="F48" s="111"/>
      <c r="G48" s="111"/>
      <c r="H48" s="111"/>
      <c r="I48" s="1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/>
      <c r="B49" s="118"/>
      <c r="C49" s="119"/>
      <c r="D49" s="119"/>
      <c r="E49" s="119"/>
      <c r="F49" s="119"/>
      <c r="G49" s="119"/>
      <c r="H49" s="119"/>
      <c r="I49" s="1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10"/>
      <c r="C50" s="111"/>
      <c r="D50" s="111"/>
      <c r="E50" s="111"/>
      <c r="F50" s="111"/>
      <c r="G50" s="111"/>
      <c r="H50" s="111"/>
      <c r="I50" s="11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hidden="1" customHeight="1" x14ac:dyDescent="0.2">
      <c r="A51" s="1"/>
      <c r="B51" s="25"/>
      <c r="C51" s="1"/>
      <c r="D51" s="1"/>
      <c r="E51" s="1"/>
      <c r="F51" s="68"/>
      <c r="G51" s="69"/>
      <c r="H51" s="70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.5" hidden="1" customHeight="1" x14ac:dyDescent="0.2">
      <c r="A52" s="1"/>
      <c r="B52" s="25"/>
      <c r="C52" s="1"/>
      <c r="D52" s="1"/>
      <c r="E52" s="1"/>
      <c r="F52" s="68"/>
      <c r="G52" s="69"/>
      <c r="H52" s="70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hidden="1" customHeight="1" x14ac:dyDescent="0.2">
      <c r="A53" s="1"/>
      <c r="B53" s="25"/>
      <c r="C53" s="1"/>
      <c r="D53" s="1"/>
      <c r="E53" s="1"/>
      <c r="F53" s="68"/>
      <c r="G53" s="69"/>
      <c r="H53" s="70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hidden="1" customHeight="1" x14ac:dyDescent="0.2">
      <c r="A54" s="1"/>
      <c r="B54" s="31"/>
      <c r="C54" s="13"/>
      <c r="D54" s="13"/>
      <c r="E54" s="13"/>
      <c r="F54" s="14"/>
      <c r="G54" s="15"/>
      <c r="H54" s="71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13" t="s">
        <v>40</v>
      </c>
      <c r="C55" s="114"/>
      <c r="D55" s="114"/>
      <c r="E55" s="114"/>
      <c r="F55" s="115"/>
      <c r="G55" s="116" t="s">
        <v>66</v>
      </c>
      <c r="H55" s="114"/>
      <c r="I55" s="1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hidden="1" customHeight="1" x14ac:dyDescent="0.2">
      <c r="A56" s="1"/>
      <c r="B56" s="25"/>
      <c r="C56" s="1"/>
      <c r="D56" s="1"/>
      <c r="E56" s="1"/>
      <c r="F56" s="72"/>
      <c r="G56" s="73"/>
      <c r="H56" s="74"/>
      <c r="I56" s="7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hidden="1" customHeight="1" x14ac:dyDescent="0.2">
      <c r="A57" s="1"/>
      <c r="B57" s="25"/>
      <c r="C57" s="1"/>
      <c r="D57" s="1"/>
      <c r="E57" s="1"/>
      <c r="F57" s="72"/>
      <c r="G57" s="37"/>
      <c r="H57" s="70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hidden="1" customHeight="1" x14ac:dyDescent="0.2">
      <c r="A58" s="1"/>
      <c r="B58" s="25"/>
      <c r="C58" s="1"/>
      <c r="D58" s="1"/>
      <c r="E58" s="1"/>
      <c r="F58" s="72"/>
      <c r="G58" s="37"/>
      <c r="H58" s="70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4.25" customHeight="1" x14ac:dyDescent="0.2">
      <c r="A59" s="1"/>
      <c r="B59" s="76"/>
      <c r="C59" s="77"/>
      <c r="D59" s="77"/>
      <c r="E59" s="77"/>
      <c r="F59" s="78"/>
      <c r="G59" s="79"/>
      <c r="H59" s="71"/>
      <c r="I59" s="3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.25" hidden="1" customHeight="1" x14ac:dyDescent="0.2">
      <c r="A60" s="1"/>
      <c r="B60" s="1"/>
      <c r="C60" s="1"/>
      <c r="D60" s="1"/>
      <c r="E60" s="1"/>
      <c r="F60" s="68"/>
      <c r="G60" s="69"/>
      <c r="H60" s="7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hidden="1" customHeight="1" x14ac:dyDescent="0.2">
      <c r="A61" s="1"/>
      <c r="B61" s="1"/>
      <c r="C61" s="1"/>
      <c r="D61" s="1"/>
      <c r="E61" s="1"/>
      <c r="F61" s="68"/>
      <c r="G61" s="69"/>
      <c r="H61" s="7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hidden="1" customHeight="1" x14ac:dyDescent="0.2">
      <c r="A62" s="1"/>
      <c r="B62" s="1"/>
      <c r="C62" s="1"/>
      <c r="D62" s="1"/>
      <c r="E62" s="1"/>
      <c r="F62" s="68"/>
      <c r="G62" s="69"/>
      <c r="H62" s="7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hidden="1" customHeight="1" x14ac:dyDescent="0.2">
      <c r="A63" s="1"/>
      <c r="B63" s="1"/>
      <c r="C63" s="1"/>
      <c r="D63" s="1"/>
      <c r="E63" s="1"/>
      <c r="F63" s="68"/>
      <c r="G63" s="69"/>
      <c r="H63" s="7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hidden="1" customHeight="1" x14ac:dyDescent="0.2">
      <c r="A64" s="1"/>
      <c r="B64" s="1"/>
      <c r="C64" s="1"/>
      <c r="D64" s="1"/>
      <c r="E64" s="1"/>
      <c r="F64" s="68"/>
      <c r="G64" s="69"/>
      <c r="H64" s="7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5" customHeight="1" x14ac:dyDescent="0.2">
      <c r="A65" s="1"/>
      <c r="B65" s="1"/>
      <c r="C65" s="1"/>
      <c r="D65" s="1"/>
      <c r="E65" s="1"/>
      <c r="F65" s="68"/>
      <c r="G65" s="69"/>
      <c r="H65" s="7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68"/>
      <c r="G66" s="69"/>
      <c r="H66" s="7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38"/>
      <c r="E67" s="38"/>
      <c r="F67" s="48"/>
      <c r="G67" s="69"/>
      <c r="H67" s="7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68"/>
      <c r="G68" s="69"/>
      <c r="H68" s="7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80"/>
      <c r="C69" s="1"/>
      <c r="D69" s="1"/>
      <c r="E69" s="1"/>
      <c r="F69" s="68"/>
      <c r="G69" s="69"/>
      <c r="H69" s="49"/>
      <c r="I69" s="8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68"/>
      <c r="G70" s="69"/>
      <c r="H70" s="7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80"/>
      <c r="C71" s="1"/>
      <c r="D71" s="1"/>
      <c r="E71" s="1"/>
      <c r="F71" s="48"/>
      <c r="G71" s="38"/>
      <c r="H71" s="49"/>
      <c r="I71" s="3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81"/>
      <c r="G72" s="82"/>
      <c r="H72" s="83"/>
      <c r="I72" s="8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81"/>
      <c r="G73" s="82"/>
      <c r="H73" s="83"/>
      <c r="I73" s="8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81"/>
      <c r="G74" s="82"/>
      <c r="H74" s="83"/>
      <c r="I74" s="8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81"/>
      <c r="G75" s="82"/>
      <c r="H75" s="83"/>
      <c r="I75" s="8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81"/>
      <c r="G76" s="82"/>
      <c r="H76" s="83"/>
      <c r="I76" s="8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81"/>
      <c r="G77" s="82"/>
      <c r="H77" s="83"/>
      <c r="I77" s="8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81"/>
      <c r="G78" s="82"/>
      <c r="H78" s="83"/>
      <c r="I78" s="8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81"/>
      <c r="G79" s="82"/>
      <c r="H79" s="83"/>
      <c r="I79" s="8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81"/>
      <c r="G80" s="82"/>
      <c r="H80" s="83"/>
      <c r="I80" s="8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81"/>
      <c r="G81" s="82"/>
      <c r="H81" s="83"/>
      <c r="I81" s="8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81"/>
      <c r="G82" s="82"/>
      <c r="H82" s="83"/>
      <c r="I82" s="8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81"/>
      <c r="G83" s="82"/>
      <c r="H83" s="83"/>
      <c r="I83" s="8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81"/>
      <c r="G84" s="82"/>
      <c r="H84" s="83"/>
      <c r="I84" s="8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69"/>
      <c r="C85" s="38"/>
      <c r="D85" s="38"/>
      <c r="E85" s="38"/>
      <c r="F85" s="81"/>
      <c r="G85" s="82"/>
      <c r="H85" s="83"/>
      <c r="I85" s="8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69"/>
      <c r="C86" s="38"/>
      <c r="D86" s="38"/>
      <c r="E86" s="38"/>
      <c r="F86" s="81"/>
      <c r="G86" s="82"/>
      <c r="H86" s="83"/>
      <c r="I86" s="8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38"/>
      <c r="C87" s="38"/>
      <c r="D87" s="38"/>
      <c r="E87" s="38"/>
      <c r="F87" s="84"/>
      <c r="G87" s="82"/>
      <c r="H87" s="83"/>
      <c r="I87" s="8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38"/>
      <c r="C88" s="38"/>
      <c r="D88" s="38"/>
      <c r="E88" s="38"/>
      <c r="F88" s="48"/>
      <c r="G88" s="69"/>
      <c r="H88" s="7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38"/>
      <c r="C89" s="38"/>
      <c r="D89" s="38"/>
      <c r="E89" s="38"/>
      <c r="F89" s="48"/>
      <c r="G89" s="69"/>
      <c r="H89" s="70"/>
      <c r="I89" s="3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38"/>
      <c r="C90" s="38"/>
      <c r="D90" s="38"/>
      <c r="E90" s="38"/>
      <c r="F90" s="48"/>
      <c r="G90" s="69"/>
      <c r="H90" s="7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38"/>
      <c r="C91" s="38"/>
      <c r="D91" s="38"/>
      <c r="E91" s="38"/>
      <c r="F91" s="48"/>
      <c r="G91" s="69"/>
      <c r="H91" s="7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38"/>
      <c r="C92" s="38"/>
      <c r="D92" s="38"/>
      <c r="E92" s="38"/>
      <c r="F92" s="48"/>
      <c r="G92" s="69"/>
      <c r="H92" s="7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68"/>
      <c r="G93" s="69"/>
      <c r="H93" s="7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68"/>
      <c r="G94" s="69"/>
      <c r="H94" s="7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68"/>
      <c r="G95" s="69"/>
      <c r="H95" s="7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68"/>
      <c r="G96" s="69"/>
      <c r="H96" s="7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68"/>
      <c r="G97" s="69"/>
      <c r="H97" s="7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68"/>
      <c r="G98" s="69"/>
      <c r="H98" s="7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68"/>
      <c r="G99" s="69"/>
      <c r="H99" s="7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68"/>
      <c r="G100" s="69"/>
      <c r="H100" s="7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68"/>
      <c r="G101" s="69"/>
      <c r="H101" s="7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68"/>
      <c r="G102" s="69"/>
      <c r="H102" s="7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68"/>
      <c r="G103" s="69"/>
      <c r="H103" s="7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68"/>
      <c r="G104" s="69"/>
      <c r="H104" s="7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68"/>
      <c r="G105" s="69"/>
      <c r="H105" s="7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68"/>
      <c r="G106" s="69"/>
      <c r="H106" s="7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68"/>
      <c r="G107" s="69"/>
      <c r="H107" s="7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68"/>
      <c r="G108" s="69"/>
      <c r="H108" s="7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68"/>
      <c r="G109" s="69"/>
      <c r="H109" s="7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68"/>
      <c r="G110" s="69"/>
      <c r="H110" s="7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68"/>
      <c r="G111" s="69"/>
      <c r="H111" s="7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68"/>
      <c r="G112" s="69"/>
      <c r="H112" s="7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68"/>
      <c r="G113" s="69"/>
      <c r="H113" s="7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68"/>
      <c r="G114" s="69"/>
      <c r="H114" s="7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68"/>
      <c r="G115" s="69"/>
      <c r="H115" s="7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68"/>
      <c r="G116" s="69"/>
      <c r="H116" s="7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68"/>
      <c r="G117" s="69"/>
      <c r="H117" s="7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68"/>
      <c r="G118" s="69"/>
      <c r="H118" s="7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68"/>
      <c r="G119" s="69"/>
      <c r="H119" s="7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68"/>
      <c r="G120" s="69"/>
      <c r="H120" s="7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38"/>
      <c r="E121" s="38"/>
      <c r="F121" s="48"/>
      <c r="G121" s="69"/>
      <c r="H121" s="7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68"/>
      <c r="G122" s="69"/>
      <c r="H122" s="7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80"/>
      <c r="C123" s="1"/>
      <c r="D123" s="1"/>
      <c r="E123" s="1"/>
      <c r="F123" s="68"/>
      <c r="G123" s="69"/>
      <c r="H123" s="49"/>
      <c r="I123" s="8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68"/>
      <c r="G124" s="69"/>
      <c r="H124" s="7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80"/>
      <c r="C125" s="1"/>
      <c r="D125" s="1"/>
      <c r="E125" s="1"/>
      <c r="F125" s="48"/>
      <c r="G125" s="38"/>
      <c r="H125" s="49"/>
      <c r="I125" s="3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81"/>
      <c r="G126" s="82"/>
      <c r="H126" s="83"/>
      <c r="I126" s="8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81"/>
      <c r="G127" s="82"/>
      <c r="H127" s="83"/>
      <c r="I127" s="8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81"/>
      <c r="G128" s="82"/>
      <c r="H128" s="83"/>
      <c r="I128" s="8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81"/>
      <c r="G129" s="82"/>
      <c r="H129" s="83"/>
      <c r="I129" s="8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81"/>
      <c r="G130" s="82"/>
      <c r="H130" s="83"/>
      <c r="I130" s="8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81"/>
      <c r="G131" s="82"/>
      <c r="H131" s="83"/>
      <c r="I131" s="8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81"/>
      <c r="G132" s="82"/>
      <c r="H132" s="83"/>
      <c r="I132" s="8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81"/>
      <c r="G133" s="82"/>
      <c r="H133" s="83"/>
      <c r="I133" s="8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81"/>
      <c r="G134" s="82"/>
      <c r="H134" s="83"/>
      <c r="I134" s="8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81"/>
      <c r="G135" s="82"/>
      <c r="H135" s="83"/>
      <c r="I135" s="8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81"/>
      <c r="G136" s="82"/>
      <c r="H136" s="83"/>
      <c r="I136" s="8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81"/>
      <c r="G137" s="82"/>
      <c r="H137" s="83"/>
      <c r="I137" s="8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81"/>
      <c r="G138" s="82"/>
      <c r="H138" s="83"/>
      <c r="I138" s="8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69"/>
      <c r="C139" s="38"/>
      <c r="D139" s="38"/>
      <c r="E139" s="38"/>
      <c r="F139" s="81"/>
      <c r="G139" s="82"/>
      <c r="H139" s="83"/>
      <c r="I139" s="8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69"/>
      <c r="C140" s="38"/>
      <c r="D140" s="38"/>
      <c r="E140" s="38"/>
      <c r="F140" s="81"/>
      <c r="G140" s="82"/>
      <c r="H140" s="83"/>
      <c r="I140" s="8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38"/>
      <c r="C141" s="38"/>
      <c r="D141" s="38"/>
      <c r="E141" s="38"/>
      <c r="F141" s="84"/>
      <c r="G141" s="82"/>
      <c r="H141" s="83"/>
      <c r="I141" s="8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38"/>
      <c r="C142" s="38"/>
      <c r="D142" s="38"/>
      <c r="E142" s="38"/>
      <c r="F142" s="48"/>
      <c r="G142" s="69"/>
      <c r="H142" s="7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38"/>
      <c r="C143" s="38"/>
      <c r="D143" s="38"/>
      <c r="E143" s="38"/>
      <c r="F143" s="48"/>
      <c r="G143" s="69"/>
      <c r="H143" s="70"/>
      <c r="I143" s="3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38"/>
      <c r="C144" s="38"/>
      <c r="D144" s="38"/>
      <c r="E144" s="38"/>
      <c r="F144" s="48"/>
      <c r="G144" s="69"/>
      <c r="H144" s="7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38"/>
      <c r="C145" s="38"/>
      <c r="D145" s="38"/>
      <c r="E145" s="38"/>
      <c r="F145" s="48"/>
      <c r="G145" s="69"/>
      <c r="H145" s="7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38"/>
      <c r="C146" s="38"/>
      <c r="D146" s="38"/>
      <c r="E146" s="38"/>
      <c r="F146" s="48"/>
      <c r="G146" s="69"/>
      <c r="H146" s="7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68"/>
      <c r="G147" s="69"/>
      <c r="H147" s="7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68"/>
      <c r="G148" s="69"/>
      <c r="H148" s="7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68"/>
      <c r="G149" s="69"/>
      <c r="H149" s="7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68"/>
      <c r="G150" s="69"/>
      <c r="H150" s="7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68"/>
      <c r="G151" s="69"/>
      <c r="H151" s="7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68"/>
      <c r="G152" s="69"/>
      <c r="H152" s="7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68"/>
      <c r="G153" s="69"/>
      <c r="H153" s="7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68"/>
      <c r="G154" s="69"/>
      <c r="H154" s="7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68"/>
      <c r="G155" s="69"/>
      <c r="H155" s="7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68"/>
      <c r="G156" s="69"/>
      <c r="H156" s="7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68"/>
      <c r="G157" s="69"/>
      <c r="H157" s="7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68"/>
      <c r="G158" s="69"/>
      <c r="H158" s="7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68"/>
      <c r="G159" s="69"/>
      <c r="H159" s="7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68"/>
      <c r="G160" s="69"/>
      <c r="H160" s="7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68"/>
      <c r="G161" s="69"/>
      <c r="H161" s="7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68"/>
      <c r="G162" s="69"/>
      <c r="H162" s="7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68"/>
      <c r="G163" s="69"/>
      <c r="H163" s="7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68"/>
      <c r="G164" s="69"/>
      <c r="H164" s="7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68"/>
      <c r="G165" s="69"/>
      <c r="H165" s="7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68"/>
      <c r="G166" s="69"/>
      <c r="H166" s="7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68"/>
      <c r="G167" s="69"/>
      <c r="H167" s="7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68"/>
      <c r="G168" s="69"/>
      <c r="H168" s="7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68"/>
      <c r="G169" s="69"/>
      <c r="H169" s="7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68"/>
      <c r="G170" s="69"/>
      <c r="H170" s="7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68"/>
      <c r="G171" s="69"/>
      <c r="H171" s="7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68"/>
      <c r="G172" s="69"/>
      <c r="H172" s="7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68"/>
      <c r="G173" s="69"/>
      <c r="H173" s="7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68"/>
      <c r="G174" s="69"/>
      <c r="H174" s="7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38"/>
      <c r="E175" s="38"/>
      <c r="F175" s="48"/>
      <c r="G175" s="69"/>
      <c r="H175" s="7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68"/>
      <c r="G176" s="69"/>
      <c r="H176" s="7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80"/>
      <c r="C177" s="1"/>
      <c r="D177" s="1"/>
      <c r="E177" s="1"/>
      <c r="F177" s="68"/>
      <c r="G177" s="69"/>
      <c r="H177" s="49"/>
      <c r="I177" s="8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68"/>
      <c r="G178" s="69"/>
      <c r="H178" s="7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80"/>
      <c r="C179" s="1"/>
      <c r="D179" s="1"/>
      <c r="E179" s="1"/>
      <c r="F179" s="48"/>
      <c r="G179" s="38"/>
      <c r="H179" s="49"/>
      <c r="I179" s="3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81"/>
      <c r="G180" s="82"/>
      <c r="H180" s="83"/>
      <c r="I180" s="8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81"/>
      <c r="G181" s="82"/>
      <c r="H181" s="83"/>
      <c r="I181" s="8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81"/>
      <c r="G182" s="82"/>
      <c r="H182" s="83"/>
      <c r="I182" s="8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81"/>
      <c r="G183" s="82"/>
      <c r="H183" s="83"/>
      <c r="I183" s="8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81"/>
      <c r="G184" s="82"/>
      <c r="H184" s="83"/>
      <c r="I184" s="8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81"/>
      <c r="G185" s="82"/>
      <c r="H185" s="83"/>
      <c r="I185" s="8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81"/>
      <c r="G186" s="82"/>
      <c r="H186" s="83"/>
      <c r="I186" s="8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81"/>
      <c r="G187" s="82"/>
      <c r="H187" s="83"/>
      <c r="I187" s="8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81"/>
      <c r="G188" s="82"/>
      <c r="H188" s="83"/>
      <c r="I188" s="8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81"/>
      <c r="G189" s="82"/>
      <c r="H189" s="83"/>
      <c r="I189" s="8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81"/>
      <c r="G190" s="82"/>
      <c r="H190" s="83"/>
      <c r="I190" s="8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81"/>
      <c r="G191" s="82"/>
      <c r="H191" s="83"/>
      <c r="I191" s="8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81"/>
      <c r="G192" s="82"/>
      <c r="H192" s="83"/>
      <c r="I192" s="8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69"/>
      <c r="C193" s="38"/>
      <c r="D193" s="38"/>
      <c r="E193" s="38"/>
      <c r="F193" s="81"/>
      <c r="G193" s="82"/>
      <c r="H193" s="83"/>
      <c r="I193" s="8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69"/>
      <c r="C194" s="38"/>
      <c r="D194" s="38"/>
      <c r="E194" s="38"/>
      <c r="F194" s="81"/>
      <c r="G194" s="82"/>
      <c r="H194" s="83"/>
      <c r="I194" s="8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38"/>
      <c r="C195" s="38"/>
      <c r="D195" s="38"/>
      <c r="E195" s="38"/>
      <c r="F195" s="84"/>
      <c r="G195" s="82"/>
      <c r="H195" s="83"/>
      <c r="I195" s="8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38"/>
      <c r="C196" s="38"/>
      <c r="D196" s="38"/>
      <c r="E196" s="38"/>
      <c r="F196" s="48"/>
      <c r="G196" s="69"/>
      <c r="H196" s="7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38"/>
      <c r="C197" s="38"/>
      <c r="D197" s="38"/>
      <c r="E197" s="38"/>
      <c r="F197" s="48"/>
      <c r="G197" s="69"/>
      <c r="H197" s="70"/>
      <c r="I197" s="3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38"/>
      <c r="C198" s="38"/>
      <c r="D198" s="38"/>
      <c r="E198" s="38"/>
      <c r="F198" s="48"/>
      <c r="G198" s="69"/>
      <c r="H198" s="70"/>
      <c r="I198" s="8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38"/>
      <c r="C199" s="38"/>
      <c r="D199" s="38"/>
      <c r="E199" s="38"/>
      <c r="F199" s="48"/>
      <c r="G199" s="69"/>
      <c r="H199" s="7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38"/>
      <c r="C200" s="38"/>
      <c r="D200" s="38"/>
      <c r="E200" s="38"/>
      <c r="F200" s="48"/>
      <c r="G200" s="69"/>
      <c r="H200" s="7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68"/>
      <c r="G201" s="69"/>
      <c r="H201" s="7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68"/>
      <c r="G202" s="69"/>
      <c r="H202" s="7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68"/>
      <c r="G203" s="69"/>
      <c r="H203" s="7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68"/>
      <c r="G204" s="69"/>
      <c r="H204" s="7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68"/>
      <c r="G205" s="69"/>
      <c r="H205" s="7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68"/>
      <c r="G206" s="69"/>
      <c r="H206" s="7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68"/>
      <c r="G207" s="69"/>
      <c r="H207" s="7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68"/>
      <c r="G208" s="69"/>
      <c r="H208" s="7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68"/>
      <c r="G209" s="69"/>
      <c r="H209" s="7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68"/>
      <c r="G210" s="69"/>
      <c r="H210" s="7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68"/>
      <c r="G211" s="69"/>
      <c r="H211" s="7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68"/>
      <c r="G212" s="69"/>
      <c r="H212" s="7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68"/>
      <c r="G213" s="69"/>
      <c r="H213" s="7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68"/>
      <c r="G214" s="69"/>
      <c r="H214" s="7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68"/>
      <c r="G215" s="69"/>
      <c r="H215" s="7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68"/>
      <c r="G216" s="69"/>
      <c r="H216" s="7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68"/>
      <c r="G217" s="69"/>
      <c r="H217" s="7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68"/>
      <c r="G218" s="69"/>
      <c r="H218" s="7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68"/>
      <c r="G219" s="69"/>
      <c r="H219" s="7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68"/>
      <c r="G220" s="69"/>
      <c r="H220" s="7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68"/>
      <c r="G221" s="69"/>
      <c r="H221" s="7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68"/>
      <c r="G222" s="69"/>
      <c r="H222" s="7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68"/>
      <c r="G223" s="69"/>
      <c r="H223" s="7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68"/>
      <c r="G224" s="69"/>
      <c r="H224" s="7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68"/>
      <c r="G225" s="69"/>
      <c r="H225" s="7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68"/>
      <c r="G226" s="69"/>
      <c r="H226" s="7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68"/>
      <c r="G227" s="69"/>
      <c r="H227" s="7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68"/>
      <c r="G228" s="69"/>
      <c r="H228" s="7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38"/>
      <c r="E229" s="38"/>
      <c r="F229" s="48"/>
      <c r="G229" s="69"/>
      <c r="H229" s="7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68"/>
      <c r="G230" s="69"/>
      <c r="H230" s="7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80"/>
      <c r="C231" s="1"/>
      <c r="D231" s="1"/>
      <c r="E231" s="1"/>
      <c r="F231" s="68"/>
      <c r="G231" s="69"/>
      <c r="H231" s="49"/>
      <c r="I231" s="8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68"/>
      <c r="G232" s="69"/>
      <c r="H232" s="7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80"/>
      <c r="C233" s="1"/>
      <c r="D233" s="1"/>
      <c r="E233" s="1"/>
      <c r="F233" s="48"/>
      <c r="G233" s="38"/>
      <c r="H233" s="49"/>
      <c r="I233" s="38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81"/>
      <c r="G234" s="82"/>
      <c r="H234" s="83"/>
      <c r="I234" s="8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81"/>
      <c r="G235" s="82"/>
      <c r="H235" s="83"/>
      <c r="I235" s="8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81"/>
      <c r="G236" s="82"/>
      <c r="H236" s="83"/>
      <c r="I236" s="8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81"/>
      <c r="G237" s="82"/>
      <c r="H237" s="83"/>
      <c r="I237" s="8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81"/>
      <c r="G238" s="82"/>
      <c r="H238" s="83"/>
      <c r="I238" s="8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81"/>
      <c r="G239" s="82"/>
      <c r="H239" s="83"/>
      <c r="I239" s="8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81"/>
      <c r="G240" s="82"/>
      <c r="H240" s="83"/>
      <c r="I240" s="8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81"/>
      <c r="G241" s="82"/>
      <c r="H241" s="83"/>
      <c r="I241" s="8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81"/>
      <c r="G242" s="82"/>
      <c r="H242" s="83"/>
      <c r="I242" s="8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81"/>
      <c r="G243" s="82"/>
      <c r="H243" s="83"/>
      <c r="I243" s="8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81"/>
      <c r="G244" s="82"/>
      <c r="H244" s="83"/>
      <c r="I244" s="8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81"/>
      <c r="G245" s="82"/>
      <c r="H245" s="83"/>
      <c r="I245" s="8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81"/>
      <c r="G246" s="82"/>
      <c r="H246" s="83"/>
      <c r="I246" s="8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69"/>
      <c r="C247" s="38"/>
      <c r="D247" s="38"/>
      <c r="E247" s="38"/>
      <c r="F247" s="81"/>
      <c r="G247" s="82"/>
      <c r="H247" s="83"/>
      <c r="I247" s="8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69"/>
      <c r="C248" s="38"/>
      <c r="D248" s="38"/>
      <c r="E248" s="38"/>
      <c r="F248" s="81"/>
      <c r="G248" s="82"/>
      <c r="H248" s="83"/>
      <c r="I248" s="8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38"/>
      <c r="C249" s="38"/>
      <c r="D249" s="38"/>
      <c r="E249" s="38"/>
      <c r="F249" s="84"/>
      <c r="G249" s="82"/>
      <c r="H249" s="83"/>
      <c r="I249" s="8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38"/>
      <c r="C250" s="38"/>
      <c r="D250" s="38"/>
      <c r="E250" s="38"/>
      <c r="F250" s="48"/>
      <c r="G250" s="69"/>
      <c r="H250" s="7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38"/>
      <c r="C251" s="38"/>
      <c r="D251" s="38"/>
      <c r="E251" s="38"/>
      <c r="F251" s="48"/>
      <c r="G251" s="69"/>
      <c r="H251" s="70"/>
      <c r="I251" s="3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38"/>
      <c r="C252" s="38"/>
      <c r="D252" s="38"/>
      <c r="E252" s="38"/>
      <c r="F252" s="48"/>
      <c r="G252" s="69"/>
      <c r="H252" s="7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38"/>
      <c r="C253" s="38"/>
      <c r="D253" s="38"/>
      <c r="E253" s="38"/>
      <c r="F253" s="48"/>
      <c r="G253" s="69"/>
      <c r="H253" s="7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38"/>
      <c r="C254" s="38"/>
      <c r="D254" s="38"/>
      <c r="E254" s="38"/>
      <c r="F254" s="48"/>
      <c r="G254" s="69"/>
      <c r="H254" s="7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68"/>
      <c r="G255" s="69"/>
      <c r="H255" s="7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2">
    <mergeCell ref="B1:I1"/>
    <mergeCell ref="H2:I2"/>
    <mergeCell ref="H4:I4"/>
    <mergeCell ref="B6:E6"/>
    <mergeCell ref="B7:E7"/>
    <mergeCell ref="B8:E8"/>
    <mergeCell ref="B37:I37"/>
    <mergeCell ref="B45:I45"/>
    <mergeCell ref="B46:I46"/>
    <mergeCell ref="B47:I47"/>
    <mergeCell ref="B38:I38"/>
    <mergeCell ref="B39:I39"/>
    <mergeCell ref="B40:I40"/>
    <mergeCell ref="B41:I41"/>
    <mergeCell ref="B42:I42"/>
    <mergeCell ref="B43:I43"/>
    <mergeCell ref="B44:I44"/>
    <mergeCell ref="B48:I48"/>
    <mergeCell ref="B49:I49"/>
    <mergeCell ref="B50:I50"/>
    <mergeCell ref="B55:F55"/>
    <mergeCell ref="G55:I55"/>
  </mergeCells>
  <pageMargins left="0.7" right="0.7" top="0.75" bottom="0.75" header="0" footer="0"/>
  <pageSetup scale="1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6.140625" customWidth="1"/>
    <col min="2" max="2" width="12" customWidth="1"/>
    <col min="3" max="3" width="8.140625" customWidth="1"/>
    <col min="4" max="4" width="12.42578125" customWidth="1"/>
    <col min="5" max="5" width="11.5703125" customWidth="1"/>
    <col min="6" max="6" width="15.5703125" customWidth="1"/>
    <col min="7" max="7" width="15.42578125" customWidth="1"/>
    <col min="8" max="8" width="17.42578125" customWidth="1"/>
    <col min="9" max="9" width="24.42578125" customWidth="1"/>
    <col min="10" max="13" width="11.42578125" customWidth="1"/>
    <col min="14" max="26" width="8" customWidth="1"/>
  </cols>
  <sheetData>
    <row r="1" spans="1:26" ht="65.25" customHeight="1" x14ac:dyDescent="0.3">
      <c r="A1" s="1"/>
      <c r="B1" s="126" t="s">
        <v>0</v>
      </c>
      <c r="C1" s="119"/>
      <c r="D1" s="119"/>
      <c r="E1" s="119"/>
      <c r="F1" s="119"/>
      <c r="G1" s="119"/>
      <c r="H1" s="119"/>
      <c r="I1" s="12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35">
      <c r="A2" s="1"/>
      <c r="B2" s="2" t="s">
        <v>1</v>
      </c>
      <c r="C2" s="3"/>
      <c r="D2" s="3"/>
      <c r="E2" s="3"/>
      <c r="F2" s="4"/>
      <c r="G2" s="5"/>
      <c r="H2" s="128" t="s">
        <v>2</v>
      </c>
      <c r="I2" s="12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">
      <c r="A3" s="1"/>
      <c r="B3" s="6" t="s">
        <v>67</v>
      </c>
      <c r="C3" s="7"/>
      <c r="D3" s="7"/>
      <c r="E3" s="7"/>
      <c r="F3" s="8"/>
      <c r="G3" s="9"/>
      <c r="H3" s="10" t="s">
        <v>4</v>
      </c>
      <c r="I3" s="11">
        <v>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"/>
      <c r="B4" s="12"/>
      <c r="C4" s="13"/>
      <c r="D4" s="13"/>
      <c r="E4" s="13"/>
      <c r="F4" s="14"/>
      <c r="G4" s="15"/>
      <c r="H4" s="129"/>
      <c r="I4" s="12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16" t="s">
        <v>5</v>
      </c>
      <c r="C5" s="17"/>
      <c r="D5" s="17"/>
      <c r="E5" s="18"/>
      <c r="F5" s="19" t="s">
        <v>6</v>
      </c>
      <c r="G5" s="20" t="s">
        <v>7</v>
      </c>
      <c r="H5" s="20" t="s">
        <v>8</v>
      </c>
      <c r="I5" s="20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1"/>
      <c r="B6" s="130" t="s">
        <v>68</v>
      </c>
      <c r="C6" s="124"/>
      <c r="D6" s="124"/>
      <c r="E6" s="125"/>
      <c r="F6" s="21"/>
      <c r="G6" s="22"/>
      <c r="H6" s="23"/>
      <c r="I6" s="2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1"/>
      <c r="B7" s="121" t="s">
        <v>69</v>
      </c>
      <c r="C7" s="111"/>
      <c r="D7" s="111"/>
      <c r="E7" s="112"/>
      <c r="F7" s="24">
        <v>0.05</v>
      </c>
      <c r="G7" s="22" t="s">
        <v>12</v>
      </c>
      <c r="H7" s="23">
        <v>3</v>
      </c>
      <c r="I7" s="23">
        <f t="shared" ref="I7:I13" si="0">H7*F7</f>
        <v>0.15000000000000002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">
      <c r="A8" s="1"/>
      <c r="B8" s="121" t="s">
        <v>70</v>
      </c>
      <c r="C8" s="111"/>
      <c r="D8" s="111"/>
      <c r="E8" s="112"/>
      <c r="F8" s="24">
        <v>0.01</v>
      </c>
      <c r="G8" s="22" t="s">
        <v>12</v>
      </c>
      <c r="H8" s="23">
        <v>2.2000000000000002</v>
      </c>
      <c r="I8" s="23">
        <f t="shared" si="0"/>
        <v>2.2000000000000002E-2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">
      <c r="A9" s="1"/>
      <c r="B9" s="25" t="s">
        <v>71</v>
      </c>
      <c r="C9" s="1"/>
      <c r="D9" s="1"/>
      <c r="E9" s="26"/>
      <c r="F9" s="24">
        <v>0.01</v>
      </c>
      <c r="G9" s="22" t="s">
        <v>12</v>
      </c>
      <c r="H9" s="23">
        <v>6</v>
      </c>
      <c r="I9" s="23">
        <f t="shared" si="0"/>
        <v>0.06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">
      <c r="A10" s="1"/>
      <c r="B10" s="25" t="s">
        <v>72</v>
      </c>
      <c r="C10" s="1"/>
      <c r="D10" s="1"/>
      <c r="E10" s="26"/>
      <c r="F10" s="24">
        <v>5.0000000000000001E-3</v>
      </c>
      <c r="G10" s="22" t="s">
        <v>12</v>
      </c>
      <c r="H10" s="23">
        <v>6</v>
      </c>
      <c r="I10" s="23">
        <f t="shared" si="0"/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">
      <c r="A11" s="1"/>
      <c r="B11" s="25" t="s">
        <v>73</v>
      </c>
      <c r="C11" s="1"/>
      <c r="D11" s="1"/>
      <c r="E11" s="26"/>
      <c r="F11" s="24">
        <v>0.2</v>
      </c>
      <c r="G11" s="22" t="s">
        <v>17</v>
      </c>
      <c r="H11" s="23">
        <v>0</v>
      </c>
      <c r="I11" s="23">
        <f t="shared" si="0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">
      <c r="A12" s="1"/>
      <c r="B12" s="25" t="s">
        <v>74</v>
      </c>
      <c r="C12" s="1"/>
      <c r="D12" s="1"/>
      <c r="E12" s="26"/>
      <c r="F12" s="24">
        <v>0.2</v>
      </c>
      <c r="G12" s="22" t="s">
        <v>17</v>
      </c>
      <c r="H12" s="23">
        <v>1.9</v>
      </c>
      <c r="I12" s="23">
        <f t="shared" si="0"/>
        <v>0.38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1"/>
      <c r="B13" s="25" t="s">
        <v>75</v>
      </c>
      <c r="C13" s="1"/>
      <c r="D13" s="1"/>
      <c r="E13" s="26"/>
      <c r="F13" s="24">
        <v>0.03</v>
      </c>
      <c r="G13" s="22" t="s">
        <v>12</v>
      </c>
      <c r="H13" s="23">
        <v>0.9</v>
      </c>
      <c r="I13" s="23">
        <f t="shared" si="0"/>
        <v>2.7E-2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1"/>
      <c r="B14" s="29" t="s">
        <v>76</v>
      </c>
      <c r="C14" s="1"/>
      <c r="D14" s="1"/>
      <c r="E14" s="26"/>
      <c r="F14" s="27"/>
      <c r="G14" s="22"/>
      <c r="H14" s="23"/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1"/>
      <c r="B15" s="25" t="s">
        <v>77</v>
      </c>
      <c r="C15" s="1"/>
      <c r="D15" s="1"/>
      <c r="E15" s="26"/>
      <c r="F15" s="24">
        <v>0.1</v>
      </c>
      <c r="G15" s="22" t="s">
        <v>12</v>
      </c>
      <c r="H15" s="23">
        <v>1.9</v>
      </c>
      <c r="I15" s="23">
        <f t="shared" ref="I15:I19" si="1">H15*F15</f>
        <v>0.19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1"/>
      <c r="B16" s="25" t="s">
        <v>78</v>
      </c>
      <c r="C16" s="1"/>
      <c r="D16" s="1"/>
      <c r="E16" s="26"/>
      <c r="F16" s="24">
        <v>0.4</v>
      </c>
      <c r="G16" s="22" t="s">
        <v>17</v>
      </c>
      <c r="H16" s="23">
        <v>0</v>
      </c>
      <c r="I16" s="23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">
      <c r="A17" s="1"/>
      <c r="B17" s="25" t="s">
        <v>75</v>
      </c>
      <c r="C17" s="1"/>
      <c r="D17" s="1"/>
      <c r="E17" s="26"/>
      <c r="F17" s="24">
        <v>0.05</v>
      </c>
      <c r="G17" s="22" t="s">
        <v>12</v>
      </c>
      <c r="H17" s="23">
        <v>0.9</v>
      </c>
      <c r="I17" s="23">
        <f t="shared" si="1"/>
        <v>4.5000000000000005E-2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">
      <c r="A18" s="1"/>
      <c r="B18" s="25" t="s">
        <v>71</v>
      </c>
      <c r="C18" s="1"/>
      <c r="D18" s="1"/>
      <c r="E18" s="26"/>
      <c r="F18" s="24">
        <v>5.0000000000000001E-3</v>
      </c>
      <c r="G18" s="22" t="s">
        <v>12</v>
      </c>
      <c r="H18" s="23">
        <v>6</v>
      </c>
      <c r="I18" s="23">
        <f t="shared" si="1"/>
        <v>0.03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">
      <c r="A19" s="1"/>
      <c r="B19" s="25" t="s">
        <v>79</v>
      </c>
      <c r="C19" s="1"/>
      <c r="D19" s="1"/>
      <c r="E19" s="26"/>
      <c r="F19" s="24">
        <v>5.0000000000000001E-3</v>
      </c>
      <c r="G19" s="22" t="s">
        <v>12</v>
      </c>
      <c r="H19" s="23">
        <v>1.5</v>
      </c>
      <c r="I19" s="23">
        <f t="shared" si="1"/>
        <v>7.4999999999999997E-3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">
      <c r="A20" s="1"/>
      <c r="B20" s="29" t="s">
        <v>80</v>
      </c>
      <c r="C20" s="1"/>
      <c r="D20" s="1"/>
      <c r="E20" s="26"/>
      <c r="F20" s="24"/>
      <c r="G20" s="22"/>
      <c r="H20" s="23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">
      <c r="A21" s="1"/>
      <c r="B21" s="25" t="s">
        <v>81</v>
      </c>
      <c r="C21" s="1"/>
      <c r="D21" s="1"/>
      <c r="E21" s="26"/>
      <c r="F21" s="24">
        <v>0.03</v>
      </c>
      <c r="G21" s="28" t="s">
        <v>12</v>
      </c>
      <c r="H21" s="23">
        <v>5</v>
      </c>
      <c r="I21" s="23">
        <f t="shared" ref="I21:I27" si="2">H21*F21</f>
        <v>0.15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">
      <c r="A22" s="1"/>
      <c r="B22" s="25" t="s">
        <v>82</v>
      </c>
      <c r="C22" s="1"/>
      <c r="D22" s="1"/>
      <c r="E22" s="26"/>
      <c r="F22" s="24">
        <v>0.03</v>
      </c>
      <c r="G22" s="28" t="s">
        <v>12</v>
      </c>
      <c r="H22" s="23">
        <v>1</v>
      </c>
      <c r="I22" s="23">
        <f t="shared" si="2"/>
        <v>0.03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">
      <c r="A23" s="1"/>
      <c r="B23" s="25" t="s">
        <v>83</v>
      </c>
      <c r="C23" s="1"/>
      <c r="D23" s="1"/>
      <c r="E23" s="26"/>
      <c r="F23" s="24">
        <v>1.4999999999999999E-2</v>
      </c>
      <c r="G23" s="28" t="s">
        <v>12</v>
      </c>
      <c r="H23" s="23">
        <v>9</v>
      </c>
      <c r="I23" s="23">
        <f t="shared" si="2"/>
        <v>0.13500000000000001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">
      <c r="A24" s="1"/>
      <c r="B24" s="25" t="s">
        <v>84</v>
      </c>
      <c r="C24" s="1"/>
      <c r="D24" s="1"/>
      <c r="E24" s="26"/>
      <c r="F24" s="24">
        <v>1.4999999999999999E-2</v>
      </c>
      <c r="G24" s="28" t="s">
        <v>12</v>
      </c>
      <c r="H24" s="23">
        <v>8</v>
      </c>
      <c r="I24" s="30">
        <f t="shared" si="2"/>
        <v>0.12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">
      <c r="A25" s="1"/>
      <c r="B25" s="25" t="s">
        <v>85</v>
      </c>
      <c r="C25" s="1"/>
      <c r="D25" s="1"/>
      <c r="E25" s="26"/>
      <c r="F25" s="24">
        <v>2.5000000000000001E-2</v>
      </c>
      <c r="G25" s="28" t="s">
        <v>12</v>
      </c>
      <c r="H25" s="23">
        <v>1.6</v>
      </c>
      <c r="I25" s="30">
        <f t="shared" si="2"/>
        <v>4.0000000000000008E-2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31"/>
      <c r="C26" s="13"/>
      <c r="D26" s="13"/>
      <c r="E26" s="32"/>
      <c r="F26" s="24"/>
      <c r="G26" s="28"/>
      <c r="H26" s="23">
        <v>0</v>
      </c>
      <c r="I26" s="30">
        <f t="shared" si="2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25"/>
      <c r="C27" s="1"/>
      <c r="D27" s="1"/>
      <c r="E27" s="1"/>
      <c r="F27" s="33"/>
      <c r="G27" s="34"/>
      <c r="H27" s="35"/>
      <c r="I27" s="36">
        <f t="shared" si="2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37"/>
      <c r="C28" s="38"/>
      <c r="D28" s="38"/>
      <c r="E28" s="38" t="s">
        <v>21</v>
      </c>
      <c r="F28" s="33"/>
      <c r="G28" s="39"/>
      <c r="H28" s="40"/>
      <c r="I28" s="41">
        <f>SUM(I4:I26)</f>
        <v>1.4165000000000001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37"/>
      <c r="C29" s="38"/>
      <c r="D29" s="38"/>
      <c r="E29" s="38" t="s">
        <v>22</v>
      </c>
      <c r="F29" s="33"/>
      <c r="G29" s="39"/>
      <c r="H29" s="42"/>
      <c r="I29" s="43">
        <f>I28*5%</f>
        <v>7.0825000000000013E-2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44" t="s">
        <v>23</v>
      </c>
      <c r="C30" s="38"/>
      <c r="D30" s="38"/>
      <c r="E30" s="38" t="s">
        <v>24</v>
      </c>
      <c r="F30" s="45"/>
      <c r="G30" s="39"/>
      <c r="H30" s="42"/>
      <c r="I30" s="46">
        <f>I28+I29</f>
        <v>1.487325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">
      <c r="A31" s="1"/>
      <c r="B31" s="47"/>
      <c r="C31" s="38"/>
      <c r="D31" s="38"/>
      <c r="E31" s="38"/>
      <c r="F31" s="48"/>
      <c r="G31" s="38"/>
      <c r="H31" s="49"/>
      <c r="I31" s="5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">
      <c r="A32" s="1"/>
      <c r="B32" s="44"/>
      <c r="C32" s="38"/>
      <c r="D32" s="38" t="s">
        <v>25</v>
      </c>
      <c r="E32" s="38" t="s">
        <v>26</v>
      </c>
      <c r="F32" s="48" t="s">
        <v>27</v>
      </c>
      <c r="G32" s="38"/>
      <c r="H32" s="49"/>
      <c r="I32" s="51" t="s">
        <v>28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44" t="s">
        <v>29</v>
      </c>
      <c r="C33" s="38"/>
      <c r="D33" s="47">
        <f>B31/1.13</f>
        <v>0</v>
      </c>
      <c r="E33" s="52" t="e">
        <f>B34/D33</f>
        <v>#DIV/0!</v>
      </c>
      <c r="F33" s="53">
        <f>D33/B34</f>
        <v>0</v>
      </c>
      <c r="G33" s="38"/>
      <c r="H33" s="49"/>
      <c r="I33" s="47">
        <f>I30</f>
        <v>1.487325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/>
      <c r="B34" s="54">
        <f>I33/I3</f>
        <v>0.7436625</v>
      </c>
      <c r="C34" s="38"/>
      <c r="D34" s="38"/>
      <c r="E34" s="38"/>
      <c r="F34" s="48"/>
      <c r="G34" s="38"/>
      <c r="H34" s="49"/>
      <c r="I34" s="5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55"/>
      <c r="C35" s="56"/>
      <c r="D35" s="56"/>
      <c r="E35" s="56"/>
      <c r="F35" s="57"/>
      <c r="G35" s="56"/>
      <c r="H35" s="58"/>
      <c r="I35" s="5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60" t="s">
        <v>30</v>
      </c>
      <c r="C36" s="61"/>
      <c r="D36" s="62"/>
      <c r="E36" s="63"/>
      <c r="F36" s="64"/>
      <c r="G36" s="65"/>
      <c r="H36" s="66"/>
      <c r="I36" s="6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23" t="s">
        <v>86</v>
      </c>
      <c r="C37" s="124"/>
      <c r="D37" s="124"/>
      <c r="E37" s="124"/>
      <c r="F37" s="124"/>
      <c r="G37" s="124"/>
      <c r="H37" s="124"/>
      <c r="I37" s="12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10" t="s">
        <v>32</v>
      </c>
      <c r="C38" s="111"/>
      <c r="D38" s="111"/>
      <c r="E38" s="111"/>
      <c r="F38" s="111"/>
      <c r="G38" s="111"/>
      <c r="H38" s="111"/>
      <c r="I38" s="11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10" t="s">
        <v>87</v>
      </c>
      <c r="C39" s="111"/>
      <c r="D39" s="111"/>
      <c r="E39" s="111"/>
      <c r="F39" s="111"/>
      <c r="G39" s="111"/>
      <c r="H39" s="111"/>
      <c r="I39" s="11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10" t="s">
        <v>88</v>
      </c>
      <c r="C40" s="111"/>
      <c r="D40" s="111"/>
      <c r="E40" s="111"/>
      <c r="F40" s="111"/>
      <c r="G40" s="111"/>
      <c r="H40" s="111"/>
      <c r="I40" s="11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17" t="s">
        <v>89</v>
      </c>
      <c r="C41" s="111"/>
      <c r="D41" s="111"/>
      <c r="E41" s="111"/>
      <c r="F41" s="111"/>
      <c r="G41" s="111"/>
      <c r="H41" s="111"/>
      <c r="I41" s="1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10" t="s">
        <v>90</v>
      </c>
      <c r="C42" s="111"/>
      <c r="D42" s="111"/>
      <c r="E42" s="111"/>
      <c r="F42" s="111"/>
      <c r="G42" s="111"/>
      <c r="H42" s="111"/>
      <c r="I42" s="1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10" t="s">
        <v>91</v>
      </c>
      <c r="C43" s="111"/>
      <c r="D43" s="111"/>
      <c r="E43" s="111"/>
      <c r="F43" s="111"/>
      <c r="G43" s="111"/>
      <c r="H43" s="111"/>
      <c r="I43" s="11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17" t="s">
        <v>92</v>
      </c>
      <c r="C44" s="111"/>
      <c r="D44" s="111"/>
      <c r="E44" s="111"/>
      <c r="F44" s="111"/>
      <c r="G44" s="111"/>
      <c r="H44" s="111"/>
      <c r="I44" s="11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10" t="s">
        <v>93</v>
      </c>
      <c r="C45" s="111"/>
      <c r="D45" s="111"/>
      <c r="E45" s="111"/>
      <c r="F45" s="111"/>
      <c r="G45" s="111"/>
      <c r="H45" s="111"/>
      <c r="I45" s="11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10" t="s">
        <v>94</v>
      </c>
      <c r="C46" s="111"/>
      <c r="D46" s="111"/>
      <c r="E46" s="111"/>
      <c r="F46" s="111"/>
      <c r="G46" s="111"/>
      <c r="H46" s="111"/>
      <c r="I46" s="11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10" t="s">
        <v>95</v>
      </c>
      <c r="C47" s="111"/>
      <c r="D47" s="111"/>
      <c r="E47" s="111"/>
      <c r="F47" s="111"/>
      <c r="G47" s="111"/>
      <c r="H47" s="111"/>
      <c r="I47" s="11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17" t="s">
        <v>96</v>
      </c>
      <c r="C48" s="111"/>
      <c r="D48" s="111"/>
      <c r="E48" s="111"/>
      <c r="F48" s="111"/>
      <c r="G48" s="111"/>
      <c r="H48" s="111"/>
      <c r="I48" s="1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/>
      <c r="B49" s="118" t="s">
        <v>97</v>
      </c>
      <c r="C49" s="119"/>
      <c r="D49" s="119"/>
      <c r="E49" s="119"/>
      <c r="F49" s="119"/>
      <c r="G49" s="119"/>
      <c r="H49" s="119"/>
      <c r="I49" s="1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10"/>
      <c r="C50" s="111"/>
      <c r="D50" s="111"/>
      <c r="E50" s="111"/>
      <c r="F50" s="111"/>
      <c r="G50" s="111"/>
      <c r="H50" s="111"/>
      <c r="I50" s="11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hidden="1" customHeight="1" x14ac:dyDescent="0.2">
      <c r="A51" s="1"/>
      <c r="B51" s="25"/>
      <c r="C51" s="1"/>
      <c r="D51" s="1"/>
      <c r="E51" s="1"/>
      <c r="F51" s="68"/>
      <c r="G51" s="69"/>
      <c r="H51" s="70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.5" hidden="1" customHeight="1" x14ac:dyDescent="0.2">
      <c r="A52" s="1"/>
      <c r="B52" s="25"/>
      <c r="C52" s="1"/>
      <c r="D52" s="1"/>
      <c r="E52" s="1"/>
      <c r="F52" s="68"/>
      <c r="G52" s="69"/>
      <c r="H52" s="70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hidden="1" customHeight="1" x14ac:dyDescent="0.2">
      <c r="A53" s="1"/>
      <c r="B53" s="25"/>
      <c r="C53" s="1"/>
      <c r="D53" s="1"/>
      <c r="E53" s="1"/>
      <c r="F53" s="68"/>
      <c r="G53" s="69"/>
      <c r="H53" s="70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hidden="1" customHeight="1" x14ac:dyDescent="0.2">
      <c r="A54" s="1"/>
      <c r="B54" s="31"/>
      <c r="C54" s="13"/>
      <c r="D54" s="13"/>
      <c r="E54" s="13"/>
      <c r="F54" s="14"/>
      <c r="G54" s="15"/>
      <c r="H54" s="71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13" t="s">
        <v>40</v>
      </c>
      <c r="C55" s="114"/>
      <c r="D55" s="114"/>
      <c r="E55" s="114"/>
      <c r="F55" s="115"/>
      <c r="G55" s="116" t="s">
        <v>66</v>
      </c>
      <c r="H55" s="114"/>
      <c r="I55" s="1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hidden="1" customHeight="1" x14ac:dyDescent="0.2">
      <c r="A56" s="1"/>
      <c r="B56" s="25"/>
      <c r="C56" s="1"/>
      <c r="D56" s="1"/>
      <c r="E56" s="1"/>
      <c r="F56" s="72"/>
      <c r="G56" s="73"/>
      <c r="H56" s="74"/>
      <c r="I56" s="7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hidden="1" customHeight="1" x14ac:dyDescent="0.2">
      <c r="A57" s="1"/>
      <c r="B57" s="25"/>
      <c r="C57" s="1"/>
      <c r="D57" s="1"/>
      <c r="E57" s="1"/>
      <c r="F57" s="72"/>
      <c r="G57" s="37"/>
      <c r="H57" s="70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hidden="1" customHeight="1" x14ac:dyDescent="0.2">
      <c r="A58" s="1"/>
      <c r="B58" s="25"/>
      <c r="C58" s="1"/>
      <c r="D58" s="1"/>
      <c r="E58" s="1"/>
      <c r="F58" s="72"/>
      <c r="G58" s="37"/>
      <c r="H58" s="70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4.25" customHeight="1" x14ac:dyDescent="0.2">
      <c r="A59" s="1"/>
      <c r="B59" s="76"/>
      <c r="C59" s="77"/>
      <c r="D59" s="87"/>
      <c r="E59" s="77"/>
      <c r="F59" s="78"/>
      <c r="G59" s="15"/>
      <c r="H59" s="71"/>
      <c r="I59" s="3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.25" hidden="1" customHeight="1" x14ac:dyDescent="0.2">
      <c r="A60" s="1"/>
      <c r="B60" s="1"/>
      <c r="C60" s="1"/>
      <c r="D60" s="1"/>
      <c r="E60" s="1"/>
      <c r="F60" s="68"/>
      <c r="G60" s="69"/>
      <c r="H60" s="7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hidden="1" customHeight="1" x14ac:dyDescent="0.2">
      <c r="A61" s="1"/>
      <c r="B61" s="1"/>
      <c r="C61" s="1"/>
      <c r="D61" s="1"/>
      <c r="E61" s="1"/>
      <c r="F61" s="68"/>
      <c r="G61" s="69"/>
      <c r="H61" s="7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hidden="1" customHeight="1" x14ac:dyDescent="0.2">
      <c r="A62" s="1"/>
      <c r="B62" s="1"/>
      <c r="C62" s="1"/>
      <c r="D62" s="1"/>
      <c r="E62" s="1"/>
      <c r="F62" s="68"/>
      <c r="G62" s="69"/>
      <c r="H62" s="7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hidden="1" customHeight="1" x14ac:dyDescent="0.2">
      <c r="A63" s="1"/>
      <c r="B63" s="1"/>
      <c r="C63" s="1"/>
      <c r="D63" s="1"/>
      <c r="E63" s="1"/>
      <c r="F63" s="68"/>
      <c r="G63" s="69"/>
      <c r="H63" s="7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hidden="1" customHeight="1" x14ac:dyDescent="0.2">
      <c r="A64" s="1"/>
      <c r="B64" s="1"/>
      <c r="C64" s="1"/>
      <c r="D64" s="1"/>
      <c r="E64" s="1"/>
      <c r="F64" s="68"/>
      <c r="G64" s="69"/>
      <c r="H64" s="7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5" customHeight="1" x14ac:dyDescent="0.2">
      <c r="A65" s="1"/>
      <c r="B65" s="1"/>
      <c r="C65" s="1"/>
      <c r="D65" s="1"/>
      <c r="E65" s="1"/>
      <c r="F65" s="68"/>
      <c r="G65" s="69"/>
      <c r="H65" s="7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68"/>
      <c r="G66" s="69"/>
      <c r="H66" s="7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38"/>
      <c r="E67" s="38"/>
      <c r="F67" s="48"/>
      <c r="G67" s="69"/>
      <c r="H67" s="7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68"/>
      <c r="G68" s="69"/>
      <c r="H68" s="7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80"/>
      <c r="C69" s="1"/>
      <c r="D69" s="1"/>
      <c r="E69" s="1"/>
      <c r="F69" s="68"/>
      <c r="G69" s="69"/>
      <c r="H69" s="49"/>
      <c r="I69" s="8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68"/>
      <c r="G70" s="69"/>
      <c r="H70" s="7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80"/>
      <c r="C71" s="1"/>
      <c r="D71" s="1"/>
      <c r="E71" s="1"/>
      <c r="F71" s="48"/>
      <c r="G71" s="38"/>
      <c r="H71" s="49"/>
      <c r="I71" s="3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81"/>
      <c r="G72" s="82"/>
      <c r="H72" s="83"/>
      <c r="I72" s="8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81"/>
      <c r="G73" s="82"/>
      <c r="H73" s="83"/>
      <c r="I73" s="8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81"/>
      <c r="G74" s="82"/>
      <c r="H74" s="83"/>
      <c r="I74" s="8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81"/>
      <c r="G75" s="82"/>
      <c r="H75" s="83"/>
      <c r="I75" s="8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81"/>
      <c r="G76" s="82"/>
      <c r="H76" s="83"/>
      <c r="I76" s="8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81"/>
      <c r="G77" s="82"/>
      <c r="H77" s="83"/>
      <c r="I77" s="8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81"/>
      <c r="G78" s="82"/>
      <c r="H78" s="83"/>
      <c r="I78" s="8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81"/>
      <c r="G79" s="82"/>
      <c r="H79" s="83"/>
      <c r="I79" s="8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81"/>
      <c r="G80" s="82"/>
      <c r="H80" s="83"/>
      <c r="I80" s="8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81"/>
      <c r="G81" s="82"/>
      <c r="H81" s="83"/>
      <c r="I81" s="8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81"/>
      <c r="G82" s="82"/>
      <c r="H82" s="83"/>
      <c r="I82" s="8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81"/>
      <c r="G83" s="82"/>
      <c r="H83" s="83"/>
      <c r="I83" s="8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81"/>
      <c r="G84" s="82"/>
      <c r="H84" s="83"/>
      <c r="I84" s="8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69"/>
      <c r="C85" s="38"/>
      <c r="D85" s="38"/>
      <c r="E85" s="38"/>
      <c r="F85" s="81"/>
      <c r="G85" s="82"/>
      <c r="H85" s="83"/>
      <c r="I85" s="8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69"/>
      <c r="C86" s="38"/>
      <c r="D86" s="38"/>
      <c r="E86" s="38"/>
      <c r="F86" s="81"/>
      <c r="G86" s="82"/>
      <c r="H86" s="83"/>
      <c r="I86" s="8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38"/>
      <c r="C87" s="38"/>
      <c r="D87" s="38"/>
      <c r="E87" s="38"/>
      <c r="F87" s="84"/>
      <c r="G87" s="82"/>
      <c r="H87" s="83"/>
      <c r="I87" s="8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38"/>
      <c r="C88" s="38"/>
      <c r="D88" s="38"/>
      <c r="E88" s="38"/>
      <c r="F88" s="48"/>
      <c r="G88" s="69"/>
      <c r="H88" s="7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38"/>
      <c r="C89" s="38"/>
      <c r="D89" s="38"/>
      <c r="E89" s="38"/>
      <c r="F89" s="48"/>
      <c r="G89" s="69"/>
      <c r="H89" s="70"/>
      <c r="I89" s="3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38"/>
      <c r="C90" s="38"/>
      <c r="D90" s="38"/>
      <c r="E90" s="38"/>
      <c r="F90" s="48"/>
      <c r="G90" s="69"/>
      <c r="H90" s="7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38"/>
      <c r="C91" s="38"/>
      <c r="D91" s="38"/>
      <c r="E91" s="38"/>
      <c r="F91" s="48"/>
      <c r="G91" s="69"/>
      <c r="H91" s="7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38"/>
      <c r="C92" s="38"/>
      <c r="D92" s="38"/>
      <c r="E92" s="38"/>
      <c r="F92" s="48"/>
      <c r="G92" s="69"/>
      <c r="H92" s="7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68"/>
      <c r="G93" s="69"/>
      <c r="H93" s="7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68"/>
      <c r="G94" s="69"/>
      <c r="H94" s="7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68"/>
      <c r="G95" s="69"/>
      <c r="H95" s="7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68"/>
      <c r="G96" s="69"/>
      <c r="H96" s="7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68"/>
      <c r="G97" s="69"/>
      <c r="H97" s="7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68"/>
      <c r="G98" s="69"/>
      <c r="H98" s="7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68"/>
      <c r="G99" s="69"/>
      <c r="H99" s="7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68"/>
      <c r="G100" s="69"/>
      <c r="H100" s="7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68"/>
      <c r="G101" s="69"/>
      <c r="H101" s="7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68"/>
      <c r="G102" s="69"/>
      <c r="H102" s="7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68"/>
      <c r="G103" s="69"/>
      <c r="H103" s="7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68"/>
      <c r="G104" s="69"/>
      <c r="H104" s="7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68"/>
      <c r="G105" s="69"/>
      <c r="H105" s="7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68"/>
      <c r="G106" s="69"/>
      <c r="H106" s="7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68"/>
      <c r="G107" s="69"/>
      <c r="H107" s="7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68"/>
      <c r="G108" s="69"/>
      <c r="H108" s="7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68"/>
      <c r="G109" s="69"/>
      <c r="H109" s="7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68"/>
      <c r="G110" s="69"/>
      <c r="H110" s="7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68"/>
      <c r="G111" s="69"/>
      <c r="H111" s="7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68"/>
      <c r="G112" s="69"/>
      <c r="H112" s="7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68"/>
      <c r="G113" s="69"/>
      <c r="H113" s="7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68"/>
      <c r="G114" s="69"/>
      <c r="H114" s="7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68"/>
      <c r="G115" s="69"/>
      <c r="H115" s="7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68"/>
      <c r="G116" s="69"/>
      <c r="H116" s="7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68"/>
      <c r="G117" s="69"/>
      <c r="H117" s="7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68"/>
      <c r="G118" s="69"/>
      <c r="H118" s="7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68"/>
      <c r="G119" s="69"/>
      <c r="H119" s="7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68"/>
      <c r="G120" s="69"/>
      <c r="H120" s="7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38"/>
      <c r="E121" s="38"/>
      <c r="F121" s="48"/>
      <c r="G121" s="69"/>
      <c r="H121" s="7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68"/>
      <c r="G122" s="69"/>
      <c r="H122" s="7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80"/>
      <c r="C123" s="1"/>
      <c r="D123" s="1"/>
      <c r="E123" s="1"/>
      <c r="F123" s="68"/>
      <c r="G123" s="69"/>
      <c r="H123" s="49"/>
      <c r="I123" s="8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68"/>
      <c r="G124" s="69"/>
      <c r="H124" s="7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80"/>
      <c r="C125" s="1"/>
      <c r="D125" s="1"/>
      <c r="E125" s="1"/>
      <c r="F125" s="48"/>
      <c r="G125" s="38"/>
      <c r="H125" s="49"/>
      <c r="I125" s="3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81"/>
      <c r="G126" s="82"/>
      <c r="H126" s="83"/>
      <c r="I126" s="8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81"/>
      <c r="G127" s="82"/>
      <c r="H127" s="83"/>
      <c r="I127" s="8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81"/>
      <c r="G128" s="82"/>
      <c r="H128" s="83"/>
      <c r="I128" s="8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81"/>
      <c r="G129" s="82"/>
      <c r="H129" s="83"/>
      <c r="I129" s="8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81"/>
      <c r="G130" s="82"/>
      <c r="H130" s="83"/>
      <c r="I130" s="8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81"/>
      <c r="G131" s="82"/>
      <c r="H131" s="83"/>
      <c r="I131" s="8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81"/>
      <c r="G132" s="82"/>
      <c r="H132" s="83"/>
      <c r="I132" s="8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81"/>
      <c r="G133" s="82"/>
      <c r="H133" s="83"/>
      <c r="I133" s="8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81"/>
      <c r="G134" s="82"/>
      <c r="H134" s="83"/>
      <c r="I134" s="8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81"/>
      <c r="G135" s="82"/>
      <c r="H135" s="83"/>
      <c r="I135" s="8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81"/>
      <c r="G136" s="82"/>
      <c r="H136" s="83"/>
      <c r="I136" s="8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81"/>
      <c r="G137" s="82"/>
      <c r="H137" s="83"/>
      <c r="I137" s="8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81"/>
      <c r="G138" s="82"/>
      <c r="H138" s="83"/>
      <c r="I138" s="8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69"/>
      <c r="C139" s="38"/>
      <c r="D139" s="38"/>
      <c r="E139" s="38"/>
      <c r="F139" s="81"/>
      <c r="G139" s="82"/>
      <c r="H139" s="83"/>
      <c r="I139" s="8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69"/>
      <c r="C140" s="38"/>
      <c r="D140" s="38"/>
      <c r="E140" s="38"/>
      <c r="F140" s="81"/>
      <c r="G140" s="82"/>
      <c r="H140" s="83"/>
      <c r="I140" s="8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38"/>
      <c r="C141" s="38"/>
      <c r="D141" s="38"/>
      <c r="E141" s="38"/>
      <c r="F141" s="84"/>
      <c r="G141" s="82"/>
      <c r="H141" s="83"/>
      <c r="I141" s="8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38"/>
      <c r="C142" s="38"/>
      <c r="D142" s="38"/>
      <c r="E142" s="38"/>
      <c r="F142" s="48"/>
      <c r="G142" s="69"/>
      <c r="H142" s="7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38"/>
      <c r="C143" s="38"/>
      <c r="D143" s="38"/>
      <c r="E143" s="38"/>
      <c r="F143" s="48"/>
      <c r="G143" s="69"/>
      <c r="H143" s="70"/>
      <c r="I143" s="3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38"/>
      <c r="C144" s="38"/>
      <c r="D144" s="38"/>
      <c r="E144" s="38"/>
      <c r="F144" s="48"/>
      <c r="G144" s="69"/>
      <c r="H144" s="7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38"/>
      <c r="C145" s="38"/>
      <c r="D145" s="38"/>
      <c r="E145" s="38"/>
      <c r="F145" s="48"/>
      <c r="G145" s="69"/>
      <c r="H145" s="7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38"/>
      <c r="C146" s="38"/>
      <c r="D146" s="38"/>
      <c r="E146" s="38"/>
      <c r="F146" s="48"/>
      <c r="G146" s="69"/>
      <c r="H146" s="7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68"/>
      <c r="G147" s="69"/>
      <c r="H147" s="7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68"/>
      <c r="G148" s="69"/>
      <c r="H148" s="7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68"/>
      <c r="G149" s="69"/>
      <c r="H149" s="7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68"/>
      <c r="G150" s="69"/>
      <c r="H150" s="7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68"/>
      <c r="G151" s="69"/>
      <c r="H151" s="7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68"/>
      <c r="G152" s="69"/>
      <c r="H152" s="7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68"/>
      <c r="G153" s="69"/>
      <c r="H153" s="7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68"/>
      <c r="G154" s="69"/>
      <c r="H154" s="7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68"/>
      <c r="G155" s="69"/>
      <c r="H155" s="7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68"/>
      <c r="G156" s="69"/>
      <c r="H156" s="7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68"/>
      <c r="G157" s="69"/>
      <c r="H157" s="7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68"/>
      <c r="G158" s="69"/>
      <c r="H158" s="7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68"/>
      <c r="G159" s="69"/>
      <c r="H159" s="7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68"/>
      <c r="G160" s="69"/>
      <c r="H160" s="7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68"/>
      <c r="G161" s="69"/>
      <c r="H161" s="7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68"/>
      <c r="G162" s="69"/>
      <c r="H162" s="7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68"/>
      <c r="G163" s="69"/>
      <c r="H163" s="7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68"/>
      <c r="G164" s="69"/>
      <c r="H164" s="7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68"/>
      <c r="G165" s="69"/>
      <c r="H165" s="7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68"/>
      <c r="G166" s="69"/>
      <c r="H166" s="7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68"/>
      <c r="G167" s="69"/>
      <c r="H167" s="7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68"/>
      <c r="G168" s="69"/>
      <c r="H168" s="7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68"/>
      <c r="G169" s="69"/>
      <c r="H169" s="7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68"/>
      <c r="G170" s="69"/>
      <c r="H170" s="7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68"/>
      <c r="G171" s="69"/>
      <c r="H171" s="7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68"/>
      <c r="G172" s="69"/>
      <c r="H172" s="7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68"/>
      <c r="G173" s="69"/>
      <c r="H173" s="7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68"/>
      <c r="G174" s="69"/>
      <c r="H174" s="7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38"/>
      <c r="E175" s="38"/>
      <c r="F175" s="48"/>
      <c r="G175" s="69"/>
      <c r="H175" s="7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68"/>
      <c r="G176" s="69"/>
      <c r="H176" s="7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80"/>
      <c r="C177" s="1"/>
      <c r="D177" s="1"/>
      <c r="E177" s="1"/>
      <c r="F177" s="68"/>
      <c r="G177" s="69"/>
      <c r="H177" s="49"/>
      <c r="I177" s="8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68"/>
      <c r="G178" s="69"/>
      <c r="H178" s="7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80"/>
      <c r="C179" s="1"/>
      <c r="D179" s="1"/>
      <c r="E179" s="1"/>
      <c r="F179" s="48"/>
      <c r="G179" s="38"/>
      <c r="H179" s="49"/>
      <c r="I179" s="3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81"/>
      <c r="G180" s="82"/>
      <c r="H180" s="83"/>
      <c r="I180" s="8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81"/>
      <c r="G181" s="82"/>
      <c r="H181" s="83"/>
      <c r="I181" s="8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81"/>
      <c r="G182" s="82"/>
      <c r="H182" s="83"/>
      <c r="I182" s="8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81"/>
      <c r="G183" s="82"/>
      <c r="H183" s="83"/>
      <c r="I183" s="8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81"/>
      <c r="G184" s="82"/>
      <c r="H184" s="83"/>
      <c r="I184" s="8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81"/>
      <c r="G185" s="82"/>
      <c r="H185" s="83"/>
      <c r="I185" s="8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81"/>
      <c r="G186" s="82"/>
      <c r="H186" s="83"/>
      <c r="I186" s="8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81"/>
      <c r="G187" s="82"/>
      <c r="H187" s="83"/>
      <c r="I187" s="8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81"/>
      <c r="G188" s="82"/>
      <c r="H188" s="83"/>
      <c r="I188" s="8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81"/>
      <c r="G189" s="82"/>
      <c r="H189" s="83"/>
      <c r="I189" s="8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81"/>
      <c r="G190" s="82"/>
      <c r="H190" s="83"/>
      <c r="I190" s="8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81"/>
      <c r="G191" s="82"/>
      <c r="H191" s="83"/>
      <c r="I191" s="8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81"/>
      <c r="G192" s="82"/>
      <c r="H192" s="83"/>
      <c r="I192" s="8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69"/>
      <c r="C193" s="38"/>
      <c r="D193" s="38"/>
      <c r="E193" s="38"/>
      <c r="F193" s="81"/>
      <c r="G193" s="82"/>
      <c r="H193" s="83"/>
      <c r="I193" s="8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69"/>
      <c r="C194" s="38"/>
      <c r="D194" s="38"/>
      <c r="E194" s="38"/>
      <c r="F194" s="81"/>
      <c r="G194" s="82"/>
      <c r="H194" s="83"/>
      <c r="I194" s="8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38"/>
      <c r="C195" s="38"/>
      <c r="D195" s="38"/>
      <c r="E195" s="38"/>
      <c r="F195" s="84"/>
      <c r="G195" s="82"/>
      <c r="H195" s="83"/>
      <c r="I195" s="8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38"/>
      <c r="C196" s="38"/>
      <c r="D196" s="38"/>
      <c r="E196" s="38"/>
      <c r="F196" s="48"/>
      <c r="G196" s="69"/>
      <c r="H196" s="7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38"/>
      <c r="C197" s="38"/>
      <c r="D197" s="38"/>
      <c r="E197" s="38"/>
      <c r="F197" s="48"/>
      <c r="G197" s="69"/>
      <c r="H197" s="70"/>
      <c r="I197" s="3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38"/>
      <c r="C198" s="38"/>
      <c r="D198" s="38"/>
      <c r="E198" s="38"/>
      <c r="F198" s="48"/>
      <c r="G198" s="69"/>
      <c r="H198" s="70"/>
      <c r="I198" s="8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38"/>
      <c r="C199" s="38"/>
      <c r="D199" s="38"/>
      <c r="E199" s="38"/>
      <c r="F199" s="48"/>
      <c r="G199" s="69"/>
      <c r="H199" s="7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38"/>
      <c r="C200" s="38"/>
      <c r="D200" s="38"/>
      <c r="E200" s="38"/>
      <c r="F200" s="48"/>
      <c r="G200" s="69"/>
      <c r="H200" s="7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68"/>
      <c r="G201" s="69"/>
      <c r="H201" s="7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68"/>
      <c r="G202" s="69"/>
      <c r="H202" s="7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68"/>
      <c r="G203" s="69"/>
      <c r="H203" s="7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68"/>
      <c r="G204" s="69"/>
      <c r="H204" s="7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68"/>
      <c r="G205" s="69"/>
      <c r="H205" s="7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68"/>
      <c r="G206" s="69"/>
      <c r="H206" s="7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68"/>
      <c r="G207" s="69"/>
      <c r="H207" s="7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68"/>
      <c r="G208" s="69"/>
      <c r="H208" s="7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68"/>
      <c r="G209" s="69"/>
      <c r="H209" s="7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68"/>
      <c r="G210" s="69"/>
      <c r="H210" s="7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68"/>
      <c r="G211" s="69"/>
      <c r="H211" s="7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68"/>
      <c r="G212" s="69"/>
      <c r="H212" s="7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68"/>
      <c r="G213" s="69"/>
      <c r="H213" s="7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68"/>
      <c r="G214" s="69"/>
      <c r="H214" s="7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68"/>
      <c r="G215" s="69"/>
      <c r="H215" s="7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68"/>
      <c r="G216" s="69"/>
      <c r="H216" s="7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68"/>
      <c r="G217" s="69"/>
      <c r="H217" s="7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68"/>
      <c r="G218" s="69"/>
      <c r="H218" s="7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68"/>
      <c r="G219" s="69"/>
      <c r="H219" s="7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68"/>
      <c r="G220" s="69"/>
      <c r="H220" s="7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68"/>
      <c r="G221" s="69"/>
      <c r="H221" s="7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68"/>
      <c r="G222" s="69"/>
      <c r="H222" s="7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68"/>
      <c r="G223" s="69"/>
      <c r="H223" s="7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68"/>
      <c r="G224" s="69"/>
      <c r="H224" s="7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68"/>
      <c r="G225" s="69"/>
      <c r="H225" s="7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68"/>
      <c r="G226" s="69"/>
      <c r="H226" s="7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68"/>
      <c r="G227" s="69"/>
      <c r="H227" s="7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68"/>
      <c r="G228" s="69"/>
      <c r="H228" s="7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38"/>
      <c r="E229" s="38"/>
      <c r="F229" s="48"/>
      <c r="G229" s="69"/>
      <c r="H229" s="7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68"/>
      <c r="G230" s="69"/>
      <c r="H230" s="7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80"/>
      <c r="C231" s="1"/>
      <c r="D231" s="1"/>
      <c r="E231" s="1"/>
      <c r="F231" s="68"/>
      <c r="G231" s="69"/>
      <c r="H231" s="49"/>
      <c r="I231" s="8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68"/>
      <c r="G232" s="69"/>
      <c r="H232" s="7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80"/>
      <c r="C233" s="1"/>
      <c r="D233" s="1"/>
      <c r="E233" s="1"/>
      <c r="F233" s="48"/>
      <c r="G233" s="38"/>
      <c r="H233" s="49"/>
      <c r="I233" s="38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81"/>
      <c r="G234" s="82"/>
      <c r="H234" s="83"/>
      <c r="I234" s="8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81"/>
      <c r="G235" s="82"/>
      <c r="H235" s="83"/>
      <c r="I235" s="8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81"/>
      <c r="G236" s="82"/>
      <c r="H236" s="83"/>
      <c r="I236" s="8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81"/>
      <c r="G237" s="82"/>
      <c r="H237" s="83"/>
      <c r="I237" s="8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81"/>
      <c r="G238" s="82"/>
      <c r="H238" s="83"/>
      <c r="I238" s="8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81"/>
      <c r="G239" s="82"/>
      <c r="H239" s="83"/>
      <c r="I239" s="8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81"/>
      <c r="G240" s="82"/>
      <c r="H240" s="83"/>
      <c r="I240" s="8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81"/>
      <c r="G241" s="82"/>
      <c r="H241" s="83"/>
      <c r="I241" s="8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81"/>
      <c r="G242" s="82"/>
      <c r="H242" s="83"/>
      <c r="I242" s="8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81"/>
      <c r="G243" s="82"/>
      <c r="H243" s="83"/>
      <c r="I243" s="8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81"/>
      <c r="G244" s="82"/>
      <c r="H244" s="83"/>
      <c r="I244" s="8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81"/>
      <c r="G245" s="82"/>
      <c r="H245" s="83"/>
      <c r="I245" s="8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81"/>
      <c r="G246" s="82"/>
      <c r="H246" s="83"/>
      <c r="I246" s="8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69"/>
      <c r="C247" s="38"/>
      <c r="D247" s="38"/>
      <c r="E247" s="38"/>
      <c r="F247" s="81"/>
      <c r="G247" s="82"/>
      <c r="H247" s="83"/>
      <c r="I247" s="8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69"/>
      <c r="C248" s="38"/>
      <c r="D248" s="38"/>
      <c r="E248" s="38"/>
      <c r="F248" s="81"/>
      <c r="G248" s="82"/>
      <c r="H248" s="83"/>
      <c r="I248" s="8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38"/>
      <c r="C249" s="38"/>
      <c r="D249" s="38"/>
      <c r="E249" s="38"/>
      <c r="F249" s="84"/>
      <c r="G249" s="82"/>
      <c r="H249" s="83"/>
      <c r="I249" s="8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38"/>
      <c r="C250" s="38"/>
      <c r="D250" s="38"/>
      <c r="E250" s="38"/>
      <c r="F250" s="48"/>
      <c r="G250" s="69"/>
      <c r="H250" s="7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38"/>
      <c r="C251" s="38"/>
      <c r="D251" s="38"/>
      <c r="E251" s="38"/>
      <c r="F251" s="48"/>
      <c r="G251" s="69"/>
      <c r="H251" s="70"/>
      <c r="I251" s="3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38"/>
      <c r="C252" s="38"/>
      <c r="D252" s="38"/>
      <c r="E252" s="38"/>
      <c r="F252" s="48"/>
      <c r="G252" s="69"/>
      <c r="H252" s="7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38"/>
      <c r="C253" s="38"/>
      <c r="D253" s="38"/>
      <c r="E253" s="38"/>
      <c r="F253" s="48"/>
      <c r="G253" s="69"/>
      <c r="H253" s="7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38"/>
      <c r="C254" s="38"/>
      <c r="D254" s="38"/>
      <c r="E254" s="38"/>
      <c r="F254" s="48"/>
      <c r="G254" s="69"/>
      <c r="H254" s="7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68"/>
      <c r="G255" s="69"/>
      <c r="H255" s="7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2">
    <mergeCell ref="B1:I1"/>
    <mergeCell ref="H2:I2"/>
    <mergeCell ref="H4:I4"/>
    <mergeCell ref="B6:E6"/>
    <mergeCell ref="B7:E7"/>
    <mergeCell ref="B8:E8"/>
    <mergeCell ref="B37:I37"/>
    <mergeCell ref="B45:I45"/>
    <mergeCell ref="B46:I46"/>
    <mergeCell ref="B47:I47"/>
    <mergeCell ref="B38:I38"/>
    <mergeCell ref="B39:I39"/>
    <mergeCell ref="B40:I40"/>
    <mergeCell ref="B41:I41"/>
    <mergeCell ref="B42:I42"/>
    <mergeCell ref="B43:I43"/>
    <mergeCell ref="B44:I44"/>
    <mergeCell ref="B48:I48"/>
    <mergeCell ref="B49:I49"/>
    <mergeCell ref="B50:I50"/>
    <mergeCell ref="B55:F55"/>
    <mergeCell ref="G55:I55"/>
  </mergeCells>
  <pageMargins left="0.7" right="0.7" top="0.75" bottom="0.75" header="0" footer="0"/>
  <pageSetup scale="19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1021"/>
  <sheetViews>
    <sheetView tabSelected="1" topLeftCell="A34" workbookViewId="0">
      <selection activeCell="A26" sqref="A26"/>
    </sheetView>
  </sheetViews>
  <sheetFormatPr defaultColWidth="12.5703125" defaultRowHeight="15" customHeight="1" x14ac:dyDescent="0.2"/>
  <cols>
    <col min="1" max="1" width="25.140625" customWidth="1"/>
    <col min="2" max="2" width="5" customWidth="1"/>
    <col min="3" max="3" width="6" customWidth="1"/>
    <col min="4" max="4" width="7.28515625" customWidth="1"/>
    <col min="5" max="5" width="9.5703125" customWidth="1"/>
    <col min="6" max="6" width="3" customWidth="1"/>
    <col min="7" max="7" width="7.5703125" customWidth="1"/>
    <col min="8" max="8" width="7" customWidth="1"/>
    <col min="9" max="9" width="7.5703125" customWidth="1"/>
    <col min="10" max="10" width="7.140625" customWidth="1"/>
    <col min="11" max="26" width="8" customWidth="1"/>
  </cols>
  <sheetData>
    <row r="4" spans="1:11" ht="12.75" customHeight="1" x14ac:dyDescent="0.2"/>
    <row r="5" spans="1:11" ht="12.75" customHeight="1" x14ac:dyDescent="0.2">
      <c r="A5" s="88" t="s">
        <v>98</v>
      </c>
      <c r="B5" s="89" t="s">
        <v>99</v>
      </c>
      <c r="C5" s="90" t="s">
        <v>100</v>
      </c>
      <c r="D5" s="90" t="s">
        <v>101</v>
      </c>
      <c r="E5" s="91" t="s">
        <v>102</v>
      </c>
      <c r="G5" s="92" t="s">
        <v>103</v>
      </c>
      <c r="H5" s="92" t="s">
        <v>104</v>
      </c>
      <c r="I5" s="92" t="s">
        <v>105</v>
      </c>
      <c r="J5" s="93" t="s">
        <v>106</v>
      </c>
    </row>
    <row r="6" spans="1:11" ht="12.75" customHeight="1" x14ac:dyDescent="0.2">
      <c r="A6" s="94" t="s">
        <v>107</v>
      </c>
      <c r="B6" s="95">
        <v>0.05</v>
      </c>
      <c r="C6" s="96" t="s">
        <v>12</v>
      </c>
      <c r="D6" s="96">
        <v>1.8</v>
      </c>
      <c r="E6" s="97">
        <f t="shared" ref="E6:E21" si="0">B6*D6</f>
        <v>9.0000000000000011E-2</v>
      </c>
      <c r="G6" s="98">
        <v>62.3</v>
      </c>
      <c r="H6" s="98">
        <v>0.3</v>
      </c>
      <c r="I6" s="98">
        <v>3.4</v>
      </c>
      <c r="J6" s="98">
        <v>45</v>
      </c>
      <c r="K6" s="99"/>
    </row>
    <row r="7" spans="1:11" ht="12.75" customHeight="1" x14ac:dyDescent="0.2">
      <c r="A7" s="94" t="s">
        <v>108</v>
      </c>
      <c r="B7" s="95">
        <v>0.05</v>
      </c>
      <c r="C7" s="96" t="s">
        <v>12</v>
      </c>
      <c r="D7" s="96">
        <v>1.8</v>
      </c>
      <c r="E7" s="97">
        <f t="shared" si="0"/>
        <v>9.0000000000000011E-2</v>
      </c>
      <c r="G7" s="98">
        <v>9.1</v>
      </c>
      <c r="H7" s="98">
        <v>0.3</v>
      </c>
      <c r="I7" s="98">
        <v>3.2</v>
      </c>
      <c r="J7" s="98">
        <v>46</v>
      </c>
      <c r="K7" s="100"/>
    </row>
    <row r="8" spans="1:11" ht="12.75" customHeight="1" x14ac:dyDescent="0.2">
      <c r="A8" s="94" t="s">
        <v>16</v>
      </c>
      <c r="B8" s="96">
        <v>0.12</v>
      </c>
      <c r="C8" s="96" t="s">
        <v>17</v>
      </c>
      <c r="D8" s="96">
        <v>6</v>
      </c>
      <c r="E8" s="97">
        <f t="shared" si="0"/>
        <v>0.72</v>
      </c>
      <c r="G8" s="98">
        <v>0</v>
      </c>
      <c r="H8" s="98">
        <v>109.4</v>
      </c>
      <c r="I8" s="98">
        <v>0</v>
      </c>
      <c r="J8" s="98">
        <v>985</v>
      </c>
    </row>
    <row r="9" spans="1:11" ht="12.75" customHeight="1" x14ac:dyDescent="0.2">
      <c r="A9" s="94" t="s">
        <v>109</v>
      </c>
      <c r="B9" s="96">
        <v>0.08</v>
      </c>
      <c r="C9" s="96" t="s">
        <v>12</v>
      </c>
      <c r="D9" s="96">
        <v>1.1000000000000001</v>
      </c>
      <c r="E9" s="97">
        <f t="shared" si="0"/>
        <v>8.8000000000000009E-2</v>
      </c>
      <c r="G9" s="98">
        <v>0</v>
      </c>
      <c r="H9" s="98">
        <v>0</v>
      </c>
      <c r="I9" s="98">
        <v>0</v>
      </c>
      <c r="J9" s="98">
        <v>0</v>
      </c>
    </row>
    <row r="10" spans="1:11" ht="12.75" customHeight="1" x14ac:dyDescent="0.2">
      <c r="A10" s="94" t="s">
        <v>55</v>
      </c>
      <c r="B10" s="96">
        <v>0.15</v>
      </c>
      <c r="C10" s="96" t="s">
        <v>12</v>
      </c>
      <c r="D10" s="96">
        <v>1</v>
      </c>
      <c r="E10" s="97">
        <f t="shared" si="0"/>
        <v>0.15</v>
      </c>
      <c r="G10" s="98">
        <v>0</v>
      </c>
      <c r="H10" s="98">
        <v>0</v>
      </c>
      <c r="I10" s="98">
        <v>0</v>
      </c>
      <c r="J10" s="98">
        <v>0</v>
      </c>
    </row>
    <row r="11" spans="1:11" ht="12.75" customHeight="1" x14ac:dyDescent="0.2">
      <c r="A11" s="94" t="s">
        <v>52</v>
      </c>
      <c r="B11" s="96">
        <v>2.5000000000000001E-2</v>
      </c>
      <c r="C11" s="96" t="s">
        <v>12</v>
      </c>
      <c r="D11" s="96">
        <v>6</v>
      </c>
      <c r="E11" s="97">
        <f t="shared" si="0"/>
        <v>0.15000000000000002</v>
      </c>
      <c r="G11" s="98">
        <v>0.5</v>
      </c>
      <c r="H11" s="98">
        <v>3.3</v>
      </c>
      <c r="I11" s="98">
        <v>0.3</v>
      </c>
      <c r="J11" s="98">
        <v>35</v>
      </c>
    </row>
    <row r="12" spans="1:11" ht="12.75" customHeight="1" x14ac:dyDescent="0.2">
      <c r="A12" s="94" t="s">
        <v>110</v>
      </c>
      <c r="B12" s="96">
        <v>0.01</v>
      </c>
      <c r="C12" s="96" t="s">
        <v>17</v>
      </c>
      <c r="D12" s="96">
        <v>9</v>
      </c>
      <c r="E12" s="97">
        <f t="shared" si="0"/>
        <v>0.09</v>
      </c>
      <c r="G12" s="98">
        <v>0.4</v>
      </c>
      <c r="H12" s="98">
        <v>0</v>
      </c>
      <c r="I12" s="98">
        <v>0</v>
      </c>
      <c r="J12" s="98">
        <v>2</v>
      </c>
    </row>
    <row r="13" spans="1:11" ht="12.75" customHeight="1" x14ac:dyDescent="0.2">
      <c r="A13" s="94" t="s">
        <v>69</v>
      </c>
      <c r="B13" s="96">
        <v>0.05</v>
      </c>
      <c r="C13" s="96" t="s">
        <v>12</v>
      </c>
      <c r="D13" s="96">
        <v>3</v>
      </c>
      <c r="E13" s="97">
        <f t="shared" si="0"/>
        <v>0.15000000000000002</v>
      </c>
      <c r="G13" s="98">
        <v>19.7</v>
      </c>
      <c r="H13" s="98">
        <v>0.3</v>
      </c>
      <c r="I13" s="98">
        <v>1.7</v>
      </c>
      <c r="J13" s="98">
        <v>88</v>
      </c>
    </row>
    <row r="14" spans="1:11" ht="12.75" customHeight="1" x14ac:dyDescent="0.2">
      <c r="A14" s="94" t="s">
        <v>71</v>
      </c>
      <c r="B14" s="96">
        <v>0.01</v>
      </c>
      <c r="C14" s="96" t="s">
        <v>12</v>
      </c>
      <c r="D14" s="96">
        <v>6</v>
      </c>
      <c r="E14" s="97">
        <f t="shared" si="0"/>
        <v>0.06</v>
      </c>
      <c r="G14" s="98">
        <v>0</v>
      </c>
      <c r="H14" s="98">
        <v>0</v>
      </c>
      <c r="I14" s="98">
        <v>0</v>
      </c>
      <c r="J14" s="98">
        <v>0</v>
      </c>
    </row>
    <row r="15" spans="1:11" ht="12.75" customHeight="1" x14ac:dyDescent="0.2">
      <c r="A15" s="94" t="s">
        <v>72</v>
      </c>
      <c r="B15" s="96">
        <v>5.0000000000000001E-3</v>
      </c>
      <c r="C15" s="96" t="s">
        <v>12</v>
      </c>
      <c r="D15" s="96">
        <v>6</v>
      </c>
      <c r="E15" s="97">
        <f t="shared" si="0"/>
        <v>0.03</v>
      </c>
      <c r="G15" s="98">
        <v>0</v>
      </c>
      <c r="H15" s="98">
        <v>0</v>
      </c>
      <c r="I15" s="98">
        <v>0</v>
      </c>
      <c r="J15" s="98">
        <v>0</v>
      </c>
    </row>
    <row r="16" spans="1:11" ht="12.75" customHeight="1" x14ac:dyDescent="0.2">
      <c r="A16" s="94" t="s">
        <v>75</v>
      </c>
      <c r="B16" s="96">
        <v>0.1</v>
      </c>
      <c r="C16" s="96" t="s">
        <v>12</v>
      </c>
      <c r="D16" s="96">
        <v>0.9</v>
      </c>
      <c r="E16" s="97">
        <f t="shared" si="0"/>
        <v>9.0000000000000011E-2</v>
      </c>
      <c r="G16" s="98">
        <v>100</v>
      </c>
      <c r="H16" s="98">
        <v>0</v>
      </c>
      <c r="I16" s="98">
        <v>0</v>
      </c>
      <c r="J16" s="98">
        <v>400</v>
      </c>
    </row>
    <row r="17" spans="1:10" ht="12.75" customHeight="1" x14ac:dyDescent="0.2">
      <c r="A17" s="94" t="s">
        <v>111</v>
      </c>
      <c r="B17" s="96">
        <v>0.03</v>
      </c>
      <c r="C17" s="96" t="s">
        <v>12</v>
      </c>
      <c r="D17" s="96">
        <v>1</v>
      </c>
      <c r="E17" s="97">
        <f t="shared" si="0"/>
        <v>0.03</v>
      </c>
      <c r="G17" s="98">
        <v>29.2</v>
      </c>
      <c r="H17" s="98">
        <v>0</v>
      </c>
      <c r="I17" s="98">
        <v>0</v>
      </c>
      <c r="J17" s="98">
        <v>116</v>
      </c>
    </row>
    <row r="18" spans="1:10" ht="12.75" customHeight="1" x14ac:dyDescent="0.2">
      <c r="A18" s="94" t="s">
        <v>112</v>
      </c>
      <c r="B18" s="96">
        <v>1.4999999999999999E-2</v>
      </c>
      <c r="C18" s="96" t="s">
        <v>12</v>
      </c>
      <c r="D18" s="96">
        <v>9</v>
      </c>
      <c r="E18" s="97">
        <f t="shared" si="0"/>
        <v>0.13500000000000001</v>
      </c>
      <c r="G18" s="98">
        <v>2.9</v>
      </c>
      <c r="H18" s="98">
        <v>7.4</v>
      </c>
      <c r="I18" s="98">
        <v>3.1</v>
      </c>
      <c r="J18" s="98">
        <v>85</v>
      </c>
    </row>
    <row r="19" spans="1:10" ht="12.75" customHeight="1" x14ac:dyDescent="0.2">
      <c r="A19" s="94" t="s">
        <v>84</v>
      </c>
      <c r="B19" s="96">
        <v>1.4999999999999999E-2</v>
      </c>
      <c r="C19" s="96" t="s">
        <v>12</v>
      </c>
      <c r="D19" s="96">
        <v>8</v>
      </c>
      <c r="E19" s="97">
        <f t="shared" si="0"/>
        <v>0.12</v>
      </c>
      <c r="G19" s="98">
        <v>12.4</v>
      </c>
      <c r="H19" s="98">
        <v>0.1</v>
      </c>
      <c r="I19" s="98">
        <v>1.1000000000000001</v>
      </c>
      <c r="J19" s="98">
        <v>54</v>
      </c>
    </row>
    <row r="20" spans="1:10" ht="12.75" customHeight="1" x14ac:dyDescent="0.2">
      <c r="A20" s="94" t="s">
        <v>85</v>
      </c>
      <c r="B20" s="96">
        <v>2.5000000000000001E-2</v>
      </c>
      <c r="C20" s="96" t="s">
        <v>12</v>
      </c>
      <c r="D20" s="96">
        <v>1.6</v>
      </c>
      <c r="E20" s="97">
        <f t="shared" si="0"/>
        <v>4.0000000000000008E-2</v>
      </c>
      <c r="G20" s="98">
        <v>19.3</v>
      </c>
      <c r="H20" s="98">
        <v>1.8</v>
      </c>
      <c r="I20" s="98">
        <v>4.3</v>
      </c>
      <c r="J20" s="98">
        <v>97</v>
      </c>
    </row>
    <row r="21" spans="1:10" ht="12.75" customHeight="1" x14ac:dyDescent="0.2">
      <c r="A21" s="94"/>
      <c r="B21" s="96"/>
      <c r="C21" s="96"/>
      <c r="D21" s="96"/>
      <c r="E21" s="97">
        <f t="shared" si="0"/>
        <v>0</v>
      </c>
    </row>
    <row r="22" spans="1:10" ht="12.75" customHeight="1" x14ac:dyDescent="0.2">
      <c r="A22" s="101"/>
      <c r="B22" s="102"/>
      <c r="C22" s="102"/>
      <c r="D22" s="103" t="s">
        <v>113</v>
      </c>
      <c r="E22" s="104">
        <f>SUM(E6:E21)</f>
        <v>2.0330000000000004</v>
      </c>
    </row>
    <row r="23" spans="1:10" ht="12.75" customHeight="1" x14ac:dyDescent="0.2">
      <c r="A23" s="88" t="s">
        <v>114</v>
      </c>
      <c r="B23" s="89" t="s">
        <v>99</v>
      </c>
      <c r="C23" s="90" t="s">
        <v>100</v>
      </c>
      <c r="D23" s="90" t="s">
        <v>101</v>
      </c>
      <c r="E23" s="91" t="s">
        <v>102</v>
      </c>
    </row>
    <row r="24" spans="1:10" ht="12.75" customHeight="1" x14ac:dyDescent="0.2">
      <c r="A24" s="94" t="s">
        <v>74</v>
      </c>
      <c r="B24" s="96">
        <v>0.2</v>
      </c>
      <c r="C24" s="96" t="s">
        <v>17</v>
      </c>
      <c r="D24" s="96">
        <v>1.9</v>
      </c>
      <c r="E24" s="97">
        <f t="shared" ref="E24" si="1">B24*D24</f>
        <v>0.38</v>
      </c>
      <c r="G24" s="98">
        <v>24</v>
      </c>
      <c r="H24" s="98">
        <v>1.4</v>
      </c>
      <c r="I24" s="98">
        <v>0.4</v>
      </c>
      <c r="J24" s="98">
        <v>114</v>
      </c>
    </row>
    <row r="25" spans="1:10" ht="12.75" customHeight="1" x14ac:dyDescent="0.2">
      <c r="A25" s="101"/>
      <c r="B25" s="102"/>
      <c r="C25" s="102"/>
      <c r="D25" s="103" t="s">
        <v>113</v>
      </c>
      <c r="E25" s="104">
        <f>SUM(E24:E24)</f>
        <v>0.38</v>
      </c>
    </row>
    <row r="26" spans="1:10" ht="12.75" customHeight="1" x14ac:dyDescent="0.2">
      <c r="A26" s="88" t="s">
        <v>115</v>
      </c>
      <c r="B26" s="89" t="s">
        <v>99</v>
      </c>
      <c r="C26" s="90" t="s">
        <v>100</v>
      </c>
      <c r="D26" s="90" t="s">
        <v>101</v>
      </c>
      <c r="E26" s="91" t="s">
        <v>102</v>
      </c>
    </row>
    <row r="27" spans="1:10" ht="12.75" customHeight="1" x14ac:dyDescent="0.2">
      <c r="A27" s="94" t="s">
        <v>116</v>
      </c>
      <c r="B27" s="96">
        <v>0.15</v>
      </c>
      <c r="C27" s="96" t="s">
        <v>12</v>
      </c>
      <c r="D27" s="96">
        <v>2.4</v>
      </c>
      <c r="E27" s="97">
        <f t="shared" ref="E27:E37" si="2">B27*D27</f>
        <v>0.36</v>
      </c>
      <c r="G27" s="98">
        <v>2.4</v>
      </c>
      <c r="H27" s="98">
        <v>0.1</v>
      </c>
      <c r="I27" s="98">
        <v>0.8</v>
      </c>
      <c r="J27" s="98">
        <v>12</v>
      </c>
    </row>
    <row r="28" spans="1:10" ht="12.75" customHeight="1" x14ac:dyDescent="0.2">
      <c r="A28" s="94" t="s">
        <v>14</v>
      </c>
      <c r="B28" s="96">
        <v>0.1</v>
      </c>
      <c r="C28" s="96" t="s">
        <v>12</v>
      </c>
      <c r="D28" s="96">
        <v>0.9</v>
      </c>
      <c r="E28" s="97">
        <f t="shared" si="2"/>
        <v>9.0000000000000011E-2</v>
      </c>
      <c r="G28" s="98">
        <v>11</v>
      </c>
      <c r="H28" s="98">
        <v>0.2</v>
      </c>
      <c r="I28" s="98">
        <v>1.4</v>
      </c>
      <c r="J28" s="98">
        <v>42</v>
      </c>
    </row>
    <row r="29" spans="1:10" ht="12.75" customHeight="1" x14ac:dyDescent="0.2">
      <c r="A29" s="94" t="s">
        <v>15</v>
      </c>
      <c r="B29" s="96">
        <v>0.1</v>
      </c>
      <c r="C29" s="96" t="s">
        <v>12</v>
      </c>
      <c r="D29" s="96">
        <v>2</v>
      </c>
      <c r="E29" s="97">
        <f t="shared" si="2"/>
        <v>0.2</v>
      </c>
      <c r="G29" s="98">
        <v>5.8</v>
      </c>
      <c r="H29" s="98">
        <v>0</v>
      </c>
      <c r="I29" s="98">
        <v>0.4</v>
      </c>
      <c r="J29" s="98">
        <v>19</v>
      </c>
    </row>
    <row r="30" spans="1:10" ht="12.75" customHeight="1" x14ac:dyDescent="0.2">
      <c r="A30" s="94" t="s">
        <v>117</v>
      </c>
      <c r="B30" s="96">
        <v>0.12</v>
      </c>
      <c r="C30" s="96" t="s">
        <v>12</v>
      </c>
      <c r="D30" s="96">
        <v>1.05</v>
      </c>
      <c r="E30" s="97">
        <f t="shared" si="2"/>
        <v>0.126</v>
      </c>
      <c r="G30" s="98">
        <v>23</v>
      </c>
      <c r="H30" s="98">
        <v>0.1</v>
      </c>
      <c r="I30" s="98">
        <v>2.4</v>
      </c>
      <c r="J30" s="98">
        <v>95</v>
      </c>
    </row>
    <row r="31" spans="1:10" ht="12.75" customHeight="1" x14ac:dyDescent="0.2">
      <c r="A31" s="94" t="s">
        <v>45</v>
      </c>
      <c r="B31" s="96">
        <v>0.1</v>
      </c>
      <c r="C31" s="96" t="s">
        <v>12</v>
      </c>
      <c r="D31" s="96">
        <v>1.9</v>
      </c>
      <c r="E31" s="97">
        <f t="shared" si="2"/>
        <v>0.19</v>
      </c>
      <c r="G31" s="98">
        <v>8.4</v>
      </c>
      <c r="H31" s="98">
        <v>0.1</v>
      </c>
      <c r="I31" s="98">
        <v>3.4</v>
      </c>
      <c r="J31" s="98">
        <v>37</v>
      </c>
    </row>
    <row r="32" spans="1:10" ht="12.75" customHeight="1" x14ac:dyDescent="0.2">
      <c r="A32" s="94" t="s">
        <v>118</v>
      </c>
      <c r="B32" s="96">
        <v>0.1</v>
      </c>
      <c r="C32" s="96" t="s">
        <v>12</v>
      </c>
      <c r="D32" s="96">
        <v>1.8</v>
      </c>
      <c r="E32" s="97">
        <f t="shared" si="2"/>
        <v>0.18000000000000002</v>
      </c>
      <c r="G32" s="98">
        <v>3.7</v>
      </c>
      <c r="H32" s="98">
        <v>0.1</v>
      </c>
      <c r="I32" s="98">
        <v>0.6</v>
      </c>
      <c r="J32" s="98">
        <v>22</v>
      </c>
    </row>
    <row r="33" spans="1:11" ht="12.75" customHeight="1" x14ac:dyDescent="0.2">
      <c r="A33" s="94" t="s">
        <v>51</v>
      </c>
      <c r="B33" s="96">
        <v>0.03</v>
      </c>
      <c r="C33" s="96" t="s">
        <v>12</v>
      </c>
      <c r="D33" s="96">
        <v>2.1</v>
      </c>
      <c r="E33" s="97">
        <f t="shared" si="2"/>
        <v>6.3E-2</v>
      </c>
      <c r="G33" s="98">
        <v>4.7</v>
      </c>
      <c r="H33" s="98">
        <v>0.1</v>
      </c>
      <c r="I33" s="98">
        <v>2.2000000000000002</v>
      </c>
      <c r="J33" s="98">
        <v>25</v>
      </c>
    </row>
    <row r="34" spans="1:11" ht="12.75" customHeight="1" x14ac:dyDescent="0.2">
      <c r="A34" s="94" t="s">
        <v>53</v>
      </c>
      <c r="B34" s="96">
        <v>0.01</v>
      </c>
      <c r="C34" s="96" t="s">
        <v>12</v>
      </c>
      <c r="D34" s="96">
        <v>6</v>
      </c>
      <c r="E34" s="97">
        <f t="shared" si="2"/>
        <v>0.06</v>
      </c>
      <c r="G34" s="98">
        <v>0.4</v>
      </c>
      <c r="H34" s="98">
        <v>0.1</v>
      </c>
      <c r="I34" s="98">
        <v>0.3</v>
      </c>
      <c r="J34" s="98">
        <v>3</v>
      </c>
    </row>
    <row r="35" spans="1:11" ht="12.75" customHeight="1" x14ac:dyDescent="0.2">
      <c r="A35" s="94" t="s">
        <v>119</v>
      </c>
      <c r="B35" s="96">
        <v>0.01</v>
      </c>
      <c r="C35" s="96" t="s">
        <v>12</v>
      </c>
      <c r="D35" s="96">
        <v>2.2000000000000002</v>
      </c>
      <c r="E35" s="97">
        <f t="shared" si="2"/>
        <v>2.2000000000000002E-2</v>
      </c>
      <c r="G35" s="98">
        <v>1.1000000000000001</v>
      </c>
      <c r="H35" s="98">
        <v>0</v>
      </c>
      <c r="I35" s="98">
        <v>0.1</v>
      </c>
      <c r="J35" s="98">
        <v>3</v>
      </c>
    </row>
    <row r="36" spans="1:11" ht="12.75" customHeight="1" x14ac:dyDescent="0.2">
      <c r="A36" s="94" t="s">
        <v>120</v>
      </c>
      <c r="B36" s="96">
        <v>0.01</v>
      </c>
      <c r="C36" s="96" t="s">
        <v>12</v>
      </c>
      <c r="D36" s="96">
        <v>2.4</v>
      </c>
      <c r="E36" s="97">
        <f t="shared" si="2"/>
        <v>2.4E-2</v>
      </c>
      <c r="G36" s="98">
        <v>0.5</v>
      </c>
      <c r="H36" s="98">
        <v>0.1</v>
      </c>
      <c r="I36" s="98">
        <v>0.2</v>
      </c>
      <c r="J36" s="98">
        <v>4</v>
      </c>
    </row>
    <row r="37" spans="1:11" ht="12.75" customHeight="1" x14ac:dyDescent="0.2">
      <c r="A37" s="94" t="s">
        <v>121</v>
      </c>
      <c r="B37" s="96">
        <v>0.2</v>
      </c>
      <c r="C37" s="96" t="s">
        <v>12</v>
      </c>
      <c r="D37" s="96">
        <v>1.9</v>
      </c>
      <c r="E37" s="97">
        <f t="shared" si="2"/>
        <v>0.38</v>
      </c>
      <c r="G37" s="105">
        <v>23.2</v>
      </c>
      <c r="H37" s="105">
        <v>0.8</v>
      </c>
      <c r="I37" s="105">
        <v>0.6</v>
      </c>
      <c r="J37" s="105">
        <v>94</v>
      </c>
    </row>
    <row r="38" spans="1:11" ht="12.75" customHeight="1" x14ac:dyDescent="0.2">
      <c r="A38" s="101"/>
      <c r="B38" s="102"/>
      <c r="C38" s="102"/>
      <c r="D38" s="103" t="s">
        <v>113</v>
      </c>
      <c r="E38" s="104">
        <f>SUM(E27:E37)</f>
        <v>1.6949999999999998</v>
      </c>
    </row>
    <row r="39" spans="1:11" ht="12.75" customHeight="1" x14ac:dyDescent="0.2">
      <c r="A39" s="88" t="s">
        <v>122</v>
      </c>
      <c r="B39" s="89" t="s">
        <v>99</v>
      </c>
      <c r="C39" s="90" t="s">
        <v>100</v>
      </c>
      <c r="D39" s="90" t="s">
        <v>101</v>
      </c>
      <c r="E39" s="91" t="s">
        <v>102</v>
      </c>
    </row>
    <row r="40" spans="1:11" ht="12.75" customHeight="1" x14ac:dyDescent="0.2">
      <c r="A40" s="99" t="s">
        <v>123</v>
      </c>
      <c r="B40" s="96">
        <v>0.5</v>
      </c>
      <c r="C40" s="96" t="s">
        <v>12</v>
      </c>
      <c r="D40" s="96">
        <v>8</v>
      </c>
      <c r="E40" s="97">
        <f>B40*D40</f>
        <v>4</v>
      </c>
      <c r="G40" s="98">
        <v>0</v>
      </c>
      <c r="H40" s="98">
        <v>13</v>
      </c>
      <c r="I40" s="98">
        <v>120</v>
      </c>
      <c r="J40" s="98">
        <v>620</v>
      </c>
    </row>
    <row r="41" spans="1:11" ht="12.75" customHeight="1" x14ac:dyDescent="0.2">
      <c r="A41" s="101"/>
      <c r="B41" s="102"/>
      <c r="C41" s="102"/>
      <c r="D41" s="103" t="s">
        <v>113</v>
      </c>
      <c r="E41" s="104">
        <f>SUM(E40)</f>
        <v>4</v>
      </c>
    </row>
    <row r="42" spans="1:11" ht="12.75" customHeight="1" x14ac:dyDescent="0.2">
      <c r="B42" s="96"/>
      <c r="C42" s="96"/>
      <c r="D42" s="96"/>
      <c r="E42" s="97"/>
    </row>
    <row r="43" spans="1:11" ht="12.75" customHeight="1" x14ac:dyDescent="0.2">
      <c r="A43" s="88" t="s">
        <v>124</v>
      </c>
      <c r="B43" s="89" t="s">
        <v>99</v>
      </c>
      <c r="C43" s="90" t="s">
        <v>100</v>
      </c>
      <c r="D43" s="90" t="s">
        <v>101</v>
      </c>
      <c r="E43" s="91" t="s">
        <v>102</v>
      </c>
    </row>
    <row r="44" spans="1:11" ht="12.75" customHeight="1" x14ac:dyDescent="0.2">
      <c r="A44" s="99" t="s">
        <v>81</v>
      </c>
      <c r="B44" s="96">
        <v>0.03</v>
      </c>
      <c r="C44" s="96" t="s">
        <v>12</v>
      </c>
      <c r="D44" s="96">
        <v>5</v>
      </c>
      <c r="E44" s="97">
        <f>B44*D44</f>
        <v>0.15</v>
      </c>
      <c r="G44" s="98">
        <v>0.3</v>
      </c>
      <c r="H44" s="98">
        <v>24.9</v>
      </c>
      <c r="I44" s="98">
        <v>0.2</v>
      </c>
      <c r="J44" s="98">
        <v>226</v>
      </c>
    </row>
    <row r="45" spans="1:11" ht="12.75" customHeight="1" x14ac:dyDescent="0.2">
      <c r="A45" s="101"/>
      <c r="B45" s="102"/>
      <c r="C45" s="102"/>
      <c r="D45" s="103" t="s">
        <v>113</v>
      </c>
      <c r="E45" s="104">
        <f>SUM(E44)</f>
        <v>0.15</v>
      </c>
      <c r="G45" s="92" t="s">
        <v>103</v>
      </c>
      <c r="H45" s="92" t="s">
        <v>104</v>
      </c>
      <c r="I45" s="92" t="s">
        <v>105</v>
      </c>
      <c r="J45" s="93" t="s">
        <v>106</v>
      </c>
    </row>
    <row r="46" spans="1:11" ht="12.75" customHeight="1" x14ac:dyDescent="0.2">
      <c r="B46" s="96"/>
      <c r="C46" s="96"/>
      <c r="D46" s="96"/>
      <c r="G46" s="98">
        <f t="shared" ref="G46:J46" si="3">SUM(G6:G44)</f>
        <v>364.29999999999995</v>
      </c>
      <c r="H46" s="98">
        <f t="shared" si="3"/>
        <v>163.89999999999995</v>
      </c>
      <c r="I46" s="98">
        <f t="shared" si="3"/>
        <v>150.1</v>
      </c>
      <c r="J46" s="98">
        <f t="shared" si="3"/>
        <v>3269</v>
      </c>
      <c r="K46" s="98"/>
    </row>
    <row r="47" spans="1:11" ht="12.75" customHeight="1" x14ac:dyDescent="0.2">
      <c r="A47" s="106"/>
      <c r="B47" s="107"/>
      <c r="C47" s="107"/>
      <c r="D47" s="108" t="s">
        <v>125</v>
      </c>
      <c r="E47" s="109">
        <f>E45+E41+E38+E25+E22</f>
        <v>8.2580000000000009</v>
      </c>
    </row>
    <row r="48" spans="1:11" ht="12.75" customHeight="1" x14ac:dyDescent="0.2">
      <c r="B48" s="96"/>
      <c r="C48" s="96"/>
      <c r="D48" s="96"/>
      <c r="G48" s="132" t="s">
        <v>128</v>
      </c>
      <c r="H48" s="114"/>
      <c r="I48" s="114"/>
      <c r="J48" s="115"/>
    </row>
    <row r="49" spans="2:7" ht="12.75" customHeight="1" x14ac:dyDescent="0.2">
      <c r="B49" s="96"/>
      <c r="C49" s="96"/>
      <c r="D49" s="96"/>
    </row>
    <row r="50" spans="2:7" ht="12.75" customHeight="1" x14ac:dyDescent="0.2">
      <c r="B50" s="96"/>
      <c r="C50" s="96"/>
      <c r="D50" s="96"/>
    </row>
    <row r="51" spans="2:7" ht="12.75" customHeight="1" x14ac:dyDescent="0.2">
      <c r="B51" s="96"/>
      <c r="C51" s="96"/>
      <c r="D51" s="99" t="s">
        <v>126</v>
      </c>
      <c r="E51" s="99"/>
      <c r="F51" s="99"/>
      <c r="G51" s="99"/>
    </row>
    <row r="52" spans="2:7" ht="12.75" customHeight="1" x14ac:dyDescent="0.2">
      <c r="B52" s="96"/>
      <c r="C52" s="96"/>
      <c r="D52" s="99" t="s">
        <v>127</v>
      </c>
      <c r="E52" s="99"/>
      <c r="F52" s="99"/>
      <c r="G52" s="99"/>
    </row>
    <row r="53" spans="2:7" ht="12.75" customHeight="1" x14ac:dyDescent="0.2">
      <c r="B53" s="96"/>
      <c r="C53" s="96"/>
      <c r="D53" s="96"/>
    </row>
    <row r="54" spans="2:7" ht="12.75" customHeight="1" x14ac:dyDescent="0.2">
      <c r="B54" s="96"/>
      <c r="C54" s="96"/>
      <c r="D54" s="96"/>
    </row>
    <row r="55" spans="2:7" ht="12.75" customHeight="1" x14ac:dyDescent="0.2"/>
    <row r="56" spans="2:7" ht="12.75" customHeight="1" x14ac:dyDescent="0.2"/>
    <row r="57" spans="2:7" ht="12.75" customHeight="1" x14ac:dyDescent="0.2"/>
    <row r="58" spans="2:7" ht="12.75" customHeight="1" x14ac:dyDescent="0.2"/>
    <row r="59" spans="2:7" ht="12.75" customHeight="1" x14ac:dyDescent="0.2"/>
    <row r="60" spans="2:7" ht="12.75" customHeight="1" x14ac:dyDescent="0.2"/>
    <row r="61" spans="2:7" ht="12.75" customHeight="1" x14ac:dyDescent="0.2"/>
    <row r="62" spans="2:7" ht="12.75" customHeight="1" x14ac:dyDescent="0.2"/>
    <row r="63" spans="2:7" ht="12.75" customHeight="1" x14ac:dyDescent="0.2"/>
    <row r="64" spans="2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</sheetData>
  <mergeCells count="1">
    <mergeCell ref="G48:J48"/>
  </mergeCells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Dueto de cremes</vt:lpstr>
      <vt:lpstr>Filete robalo, molho virgem</vt:lpstr>
      <vt:lpstr>Arroz doce, pera bebe, crum</vt:lpstr>
      <vt:lpstr>Lista de mercadorias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Pereira</dc:creator>
  <cp:lastModifiedBy>Ana Maria Almeida</cp:lastModifiedBy>
  <cp:lastPrinted>2026-02-03T18:21:17Z</cp:lastPrinted>
  <dcterms:created xsi:type="dcterms:W3CDTF">1997-10-10T13:15:14Z</dcterms:created>
  <dcterms:modified xsi:type="dcterms:W3CDTF">2026-02-03T18:24:57Z</dcterms:modified>
</cp:coreProperties>
</file>